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684" firstSheet="7" activeTab="11"/>
  </bookViews>
  <sheets>
    <sheet name="ปะหน้า" sheetId="1" r:id="rId1"/>
    <sheet name="สรุปค่าใช้จ่าย" sheetId="2" r:id="rId2"/>
    <sheet name="ปรับปรุงสิ่งก่อสร้าง" sheetId="3" r:id="rId3"/>
    <sheet name="ครุภัณฑ์งานบ้านฯ" sheetId="4" r:id="rId4"/>
    <sheet name="ครุภัณฑ์ สนง." sheetId="5" r:id="rId5"/>
    <sheet name="ครุภัณฑ์การแพทย์" sheetId="6" r:id="rId6"/>
    <sheet name="ครุภัณฑ์คอมฯ" sheetId="7" r:id="rId7"/>
    <sheet name="ครุภัณฑ์ไฟฟ้า" sheetId="8" r:id="rId8"/>
    <sheet name="งบค่าเสื่อม 90%" sheetId="9" r:id="rId9"/>
    <sheet name="งบค่าเสื่อม 10%" sheetId="10" r:id="rId10"/>
    <sheet name="คชจ.ลักษณะอื่น" sheetId="11" r:id="rId11"/>
    <sheet name="แผนงานโครงการ" sheetId="12" r:id="rId12"/>
    <sheet name="สนง.60" sheetId="13" r:id="rId13"/>
    <sheet name="ค่าจ้างเหมาฯ" sheetId="14" r:id="rId14"/>
    <sheet name="งานบ้าน60" sheetId="15" r:id="rId15"/>
    <sheet name="คอม60" sheetId="16" r:id="rId16"/>
    <sheet name="ทันตกรรม" sheetId="17" r:id="rId17"/>
    <sheet name="กลุ่มการ1" sheetId="18" r:id="rId18"/>
    <sheet name="กลุ่มการ2" sheetId="19" r:id="rId19"/>
    <sheet name="กลุ่มการ3" sheetId="20" r:id="rId20"/>
    <sheet name="กลุ่มการ4" sheetId="21" r:id="rId21"/>
    <sheet name="ยา" sheetId="22" r:id="rId22"/>
    <sheet name="เวชภัณฑ์มิใช่ยา" sheetId="23" r:id="rId23"/>
    <sheet name="วัสดุ LAB" sheetId="24" r:id="rId24"/>
    <sheet name="แถบตรวจ" sheetId="25" r:id="rId25"/>
    <sheet name="น้ำยา" sheetId="26" r:id="rId26"/>
  </sheets>
  <externalReferences>
    <externalReference r:id="rId29"/>
  </externalReferences>
  <definedNames>
    <definedName name="_xlnm.Print_Titles" localSheetId="15">'คอม60'!$5:$6</definedName>
    <definedName name="_xlnm.Print_Titles" localSheetId="14">'งานบ้าน60'!$5:$6</definedName>
    <definedName name="_xlnm.Print_Titles" localSheetId="12">'สนง.60'!$5:$6</definedName>
  </definedNames>
  <calcPr fullCalcOnLoad="1"/>
</workbook>
</file>

<file path=xl/sharedStrings.xml><?xml version="1.0" encoding="utf-8"?>
<sst xmlns="http://schemas.openxmlformats.org/spreadsheetml/2006/main" count="4180" uniqueCount="1967">
  <si>
    <t>Docter's Order</t>
  </si>
  <si>
    <t>เล่ม</t>
  </si>
  <si>
    <t>FlashDrive ขนาด 16 GB</t>
  </si>
  <si>
    <t>ตัว</t>
  </si>
  <si>
    <t>FlashDrive ขนาด 8 GB</t>
  </si>
  <si>
    <t>In - Patiet  Summary</t>
  </si>
  <si>
    <t>กรรไกร</t>
  </si>
  <si>
    <t>อัน</t>
  </si>
  <si>
    <t>กรวยกระดาษ</t>
  </si>
  <si>
    <t>ลัง</t>
  </si>
  <si>
    <t>กระดาษ A4   70  แกรม</t>
  </si>
  <si>
    <t>รีม</t>
  </si>
  <si>
    <t>กระดาษ A4   80  แกรม</t>
  </si>
  <si>
    <t>กระดาษ A5 70 แกรม</t>
  </si>
  <si>
    <t>กระดาษ F14 120 แกรม สีฟ้า</t>
  </si>
  <si>
    <t>กระดาษกาว 1  นิ้ว</t>
  </si>
  <si>
    <t>ม้วน</t>
  </si>
  <si>
    <t>กระดาษกาว 1.5 นิ้ว</t>
  </si>
  <si>
    <t>กระดาษกาว 2  นิ้ว</t>
  </si>
  <si>
    <t>กล่อง</t>
  </si>
  <si>
    <t>กระดาษทิชชู</t>
  </si>
  <si>
    <t>ห่อ</t>
  </si>
  <si>
    <t>กระดาษโปสเตอร์อ่อน</t>
  </si>
  <si>
    <t>แผ่น</t>
  </si>
  <si>
    <t>กระดาษโฟโต้</t>
  </si>
  <si>
    <t>กระบอกฉีดน้ำ</t>
  </si>
  <si>
    <t>ใบ</t>
  </si>
  <si>
    <t>กระป๋องน้ำสีดำ เบอร์ 16</t>
  </si>
  <si>
    <t>กระป๋องน้ำสีดำ เบอร์ 18</t>
  </si>
  <si>
    <t>กล่องใส่เอกสาร 1 ช่อง</t>
  </si>
  <si>
    <t>กาวตราช้าง</t>
  </si>
  <si>
    <t>หลอด</t>
  </si>
  <si>
    <t>กาวแท่ง</t>
  </si>
  <si>
    <t>แท่ง</t>
  </si>
  <si>
    <t>กาวน้ำ</t>
  </si>
  <si>
    <t>ตลับ</t>
  </si>
  <si>
    <t>คลิบบอร์ด A4</t>
  </si>
  <si>
    <t>คีย์บอร์ดคอมพิวเตอร์</t>
  </si>
  <si>
    <t>เครื่องคิดเลข</t>
  </si>
  <si>
    <t>เครื่องเจาะกระดาษ</t>
  </si>
  <si>
    <t>เครื่องเย็บกระดาษเบอร์ 35</t>
  </si>
  <si>
    <t>เครื่องเย็บกระดาษเบอร์10</t>
  </si>
  <si>
    <t>เชือกฟาง</t>
  </si>
  <si>
    <t>ซองขาว</t>
  </si>
  <si>
    <t>ซอง</t>
  </si>
  <si>
    <t>ซองน้ำตาลขยายข้าง A4</t>
  </si>
  <si>
    <t>ซองน้ำตาลไม่ขยายข้าง A4</t>
  </si>
  <si>
    <t>ตรายางวันที่</t>
  </si>
  <si>
    <t>ตลับหมึก Brother LC40 สีดำ</t>
  </si>
  <si>
    <t>ตลับหมึก Brother LC40 สีแดง</t>
  </si>
  <si>
    <t>ตลับหมึก Brother LC40 สีฟ้า</t>
  </si>
  <si>
    <t>ตลับหมึก Brother LC40 สีเหลือง</t>
  </si>
  <si>
    <t>ตลับหมึกสี  HP  No.60</t>
  </si>
  <si>
    <t>ตลับหมึกสีดำ  HP  No.60</t>
  </si>
  <si>
    <t>ตัวหนีบสีดำ NO.108</t>
  </si>
  <si>
    <t>ตัวหนีบสีดำ No.109</t>
  </si>
  <si>
    <t>ตัวหนีบสีดำ NO.110</t>
  </si>
  <si>
    <t>ตัวหนีบสีดำ NO.111</t>
  </si>
  <si>
    <t>ตัวหนีบสีดำ NO.112</t>
  </si>
  <si>
    <t>ถ่าน 9V</t>
  </si>
  <si>
    <t>ก้อน</t>
  </si>
  <si>
    <t>ถ่าน AA</t>
  </si>
  <si>
    <t>ถ่าน AAA</t>
  </si>
  <si>
    <t>ถ่านก้อนกลาง</t>
  </si>
  <si>
    <t>ถ่านก้อนใหญ่</t>
  </si>
  <si>
    <t>ถุงขยะดำ 36*36</t>
  </si>
  <si>
    <t>ถุงขยะดำ 36*45</t>
  </si>
  <si>
    <t>ถุงขยะแดง 18*20</t>
  </si>
  <si>
    <t>ถุงขยะแดง 30*40</t>
  </si>
  <si>
    <t>คู่</t>
  </si>
  <si>
    <t>ถุงร้อน 12*18</t>
  </si>
  <si>
    <t>ถุงร้อน 6*9</t>
  </si>
  <si>
    <t>ถุงร้อน 9*14</t>
  </si>
  <si>
    <t>ถุงหิ้วขาว 12*20</t>
  </si>
  <si>
    <t>ถุงหิ้วขาว 15*30</t>
  </si>
  <si>
    <t>ถุงหิ้วขาว 5*9</t>
  </si>
  <si>
    <t>ถุงหิ้วขาว 6*11</t>
  </si>
  <si>
    <t>ทะเบียนหนังสือรับ</t>
  </si>
  <si>
    <t>ทะเบียนหนังสือส่ง</t>
  </si>
  <si>
    <t>ที่เจาะกระดาษ DP - 600</t>
  </si>
  <si>
    <t>ที่ตักขยะพลาสติก</t>
  </si>
  <si>
    <t>ที่ถอนลวด</t>
  </si>
  <si>
    <t>แท่นตัดสก๊อตเทปใส</t>
  </si>
  <si>
    <t>ผืน</t>
  </si>
  <si>
    <t>น้ำยาขัดเบาะ</t>
  </si>
  <si>
    <t>ขวด</t>
  </si>
  <si>
    <t>น้ำยาเช็ดกระจก</t>
  </si>
  <si>
    <t>แกลอน</t>
  </si>
  <si>
    <t>น้ำยาเช็ดล้อ</t>
  </si>
  <si>
    <t>ถัง</t>
  </si>
  <si>
    <t>น้ำยาถูพื้น</t>
  </si>
  <si>
    <t>แกลลอน</t>
  </si>
  <si>
    <t>น้ำยาล้างจาน(ชนิดเติม)</t>
  </si>
  <si>
    <t>ถุง</t>
  </si>
  <si>
    <t>น้ำยาล้างรถ</t>
  </si>
  <si>
    <t>น้ำยาล้างห้องน้ำ</t>
  </si>
  <si>
    <t>น้ำยาสนิมน้ำ</t>
  </si>
  <si>
    <t>ชุด</t>
  </si>
  <si>
    <t>น้ำหมึกสีดำชนิดเติม Brother</t>
  </si>
  <si>
    <t>บัตรประจำตัวผู้ป่วย</t>
  </si>
  <si>
    <t>ใบมีดโกน</t>
  </si>
  <si>
    <t>ใบมีดคัตเตอร์เล็ก</t>
  </si>
  <si>
    <t>ใบแสดงความเห็นแพทย์</t>
  </si>
  <si>
    <t>ปากกา Permanent</t>
  </si>
  <si>
    <t>ด้าม</t>
  </si>
  <si>
    <t>ปากกาเคมี 2 หัว</t>
  </si>
  <si>
    <t>ปากกาไวท์บอร์ด</t>
  </si>
  <si>
    <t>แป้งเด็ก</t>
  </si>
  <si>
    <t>กระป๋อง</t>
  </si>
  <si>
    <t>แปรงขัดพื้นด้ามยาว</t>
  </si>
  <si>
    <t>แปรงซักผ้า</t>
  </si>
  <si>
    <t>แปรงลบกระดานไวท์บอร์ด</t>
  </si>
  <si>
    <t>แปรงลวด</t>
  </si>
  <si>
    <t>ผงซักฟอก ( เล็ก )</t>
  </si>
  <si>
    <t>ผงซักฟอก ( ใหญ่ )</t>
  </si>
  <si>
    <t>ผ้ากันเปื้อน แบบพลาสติก</t>
  </si>
  <si>
    <t>ผ้ากันเปื้อนยาง</t>
  </si>
  <si>
    <t>ผ้าเช็ดเท้าถัก</t>
  </si>
  <si>
    <t>ผ้าเช็ดมือ (เล็ก)</t>
  </si>
  <si>
    <t>ผ้าเช็ดรถ (ใหญ่)</t>
  </si>
  <si>
    <t>แผ่นรองเม้าส์</t>
  </si>
  <si>
    <t>ฝอยขัดหม้อเหล็ก</t>
  </si>
  <si>
    <t>พลาสติกซีน 18 นิ้ว</t>
  </si>
  <si>
    <t>ฟองน้ำเบอร์ L</t>
  </si>
  <si>
    <t>โหล</t>
  </si>
  <si>
    <t>ฟองน้ำล้างรถ</t>
  </si>
  <si>
    <t>ฟอร์มปรอท</t>
  </si>
  <si>
    <t>แฟ้ม 1 นิ้ว</t>
  </si>
  <si>
    <t>แฟ้ม</t>
  </si>
  <si>
    <t>แฟ้ม 3 นิ้ว</t>
  </si>
  <si>
    <t>แฟ้มเวชระเบียนพร้อมลิ้นแฟ้ม</t>
  </si>
  <si>
    <t>แฟ้มเสนอเซ็นต์</t>
  </si>
  <si>
    <t>ไฟฉาย 2 ท่อนพร้อมถ่าน</t>
  </si>
  <si>
    <t>กระบอก</t>
  </si>
  <si>
    <t>มีดคัตเตอร์เหล็ก ( เล็ก )</t>
  </si>
  <si>
    <t>มีดคัตเตอร์เหล็ก ( ใหญ่ )</t>
  </si>
  <si>
    <t>เม้าส์คอมพิวเตอร์</t>
  </si>
  <si>
    <t>ไม้กรีดน้ำ 12 นิ้ว</t>
  </si>
  <si>
    <t>ไม้กวาด</t>
  </si>
  <si>
    <t>ไม้กวาดทางมะพร้าว (แบบด้าม)</t>
  </si>
  <si>
    <t>ไม้กวาดหยากไย่</t>
  </si>
  <si>
    <t>ไม้ถูพื้น 12 นิ้ว</t>
  </si>
  <si>
    <t>ไม้ปัดขนไก่</t>
  </si>
  <si>
    <t>ไม้เสียบลูกชิ้น 5 นิ้ว</t>
  </si>
  <si>
    <t>ยางวงเล็ก</t>
  </si>
  <si>
    <t>ยาฉีดปลวก</t>
  </si>
  <si>
    <t>ยาฉีดมด</t>
  </si>
  <si>
    <t>ยาฉีดยุง</t>
  </si>
  <si>
    <t>รองเท้าบูทยาว</t>
  </si>
  <si>
    <t>รองเท้าบูทสั้น</t>
  </si>
  <si>
    <t>รองเท้าฟองน้ำ</t>
  </si>
  <si>
    <t>ลิควิด</t>
  </si>
  <si>
    <t>ลิ้นแฟ้ม</t>
  </si>
  <si>
    <t>ลูกแม็คเบอร์ 10</t>
  </si>
  <si>
    <t>ลูกแม็คเบอร์ 35</t>
  </si>
  <si>
    <t>สก๊อตเทปใส 2 นิ้ว</t>
  </si>
  <si>
    <t>สก๊อตไบท์</t>
  </si>
  <si>
    <t>สก๊อตไบท์มีฟองน้ำ</t>
  </si>
  <si>
    <t>ชิ้น</t>
  </si>
  <si>
    <t>สติ๊กเกอร์  A10</t>
  </si>
  <si>
    <t>สติ๊กเกอร์  A5</t>
  </si>
  <si>
    <t>สติ๊กเกอร์กระดาษ A4 (ขาวด้าน)</t>
  </si>
  <si>
    <t>สติ๊กเกอร์กระดาษ A4 (ขาวมัน)</t>
  </si>
  <si>
    <t>สติ๊กเกอร์ใส</t>
  </si>
  <si>
    <t>สบู่</t>
  </si>
  <si>
    <t>สบู่ซันไลต์</t>
  </si>
  <si>
    <t>สเปรย์ปรับอากาศ</t>
  </si>
  <si>
    <t>สมุดเบอร์ 1</t>
  </si>
  <si>
    <t>สมุดเบอร์ 2</t>
  </si>
  <si>
    <t>สมุดปกอ่อน</t>
  </si>
  <si>
    <t>สมุดลงเวลาปฏิบัติงาน</t>
  </si>
  <si>
    <t>ไส้แฟ้ม A4</t>
  </si>
  <si>
    <t>หมึกเติม Brother DCP-J100 (4 สี)</t>
  </si>
  <si>
    <t>หมึกเติม EPSON รุ่น L210 สีดำ</t>
  </si>
  <si>
    <t>หมึกเติม EPSON รุ่น L210 สีเหลือง</t>
  </si>
  <si>
    <t>หมึกเติม EPSON รุ่น L310 สีดำ</t>
  </si>
  <si>
    <t>หมึกเติมตลับชาด</t>
  </si>
  <si>
    <t>หมึกปริ้นเลเซอร์  No. 05A</t>
  </si>
  <si>
    <t>หมึกปริ้นเลเซอร์  No. 35A</t>
  </si>
  <si>
    <t>หมึกปริ้นเลเซอร์  No. 83A</t>
  </si>
  <si>
    <t>หมึกปริ้นเลเซอร์  No. 85A</t>
  </si>
  <si>
    <t>หมึกปริ้นเลเซอร์ No. 12A</t>
  </si>
  <si>
    <t>หมึกสีดำริโซ่กราฟ</t>
  </si>
  <si>
    <t>อะไหล่ผ้าถูพื้น 12 นิ้ว</t>
  </si>
  <si>
    <t>มาสเตอร์ริโซ่กราฟ</t>
  </si>
  <si>
    <t>แผ่น DVD</t>
  </si>
  <si>
    <t>ผ้าหมึก EPSON  LQ590</t>
  </si>
  <si>
    <t>สก๊อตไบท์พร้อมด้ามจับ</t>
  </si>
  <si>
    <t>กระดาษเช็ดมือแบบพับ</t>
  </si>
  <si>
    <t>น้ำยาดันฝุ่น 3800 CC.</t>
  </si>
  <si>
    <t>แผ่น CD-RW</t>
  </si>
  <si>
    <t>แผ่น CD-R</t>
  </si>
  <si>
    <t>หนังสือรับรองการตาย</t>
  </si>
  <si>
    <t>กระดาษชำระม้วนใหญ่</t>
  </si>
  <si>
    <t>แฟ้ม 2 นิ้ว</t>
  </si>
  <si>
    <t>สบู่เหลวล้างมือโลชั่น</t>
  </si>
  <si>
    <t>ลำดับ</t>
  </si>
  <si>
    <t>ประเภท</t>
  </si>
  <si>
    <t>รายการวัสดุ</t>
  </si>
  <si>
    <t>กระดาษ F14 120 แกรม สีขาว</t>
  </si>
  <si>
    <t>กระดาษคาร์บอน สีน้ำเงิน</t>
  </si>
  <si>
    <t>กระดาษคาร์บอน สีดำ</t>
  </si>
  <si>
    <t>กระดาษบันทึกข้อความมีเส้น   A4</t>
  </si>
  <si>
    <t>กระป๋องน้ำสีดำ เบอร์  20</t>
  </si>
  <si>
    <t>ตลับชาด สีน้ำเงิน</t>
  </si>
  <si>
    <t>ตลับชาด สีแดง</t>
  </si>
  <si>
    <t>ถุงขยะดำ 12*20</t>
  </si>
  <si>
    <t>ถุงมือยางแดง ขนาด 7.5</t>
  </si>
  <si>
    <t>แปรงขัดห้องน้ำ แบบเก่า</t>
  </si>
  <si>
    <t>แปรงขัดห้องน้ำ แบบใหม่</t>
  </si>
  <si>
    <t>ผ้ากันเปื้อนสีขาว แบบผ้า</t>
  </si>
  <si>
    <t>พลาสติกเคลือบบัตร 65*95</t>
  </si>
  <si>
    <t>ลวดเสียบกระดาษ (เล็ก)</t>
  </si>
  <si>
    <t>ลวดเสียบกระดาษ (ใหญ่)</t>
  </si>
  <si>
    <t>สก๊อตเทปใส 1 นิ้ว</t>
  </si>
  <si>
    <t>อะไหล่ผ้าถูพื้น 18 นิ้ว</t>
  </si>
  <si>
    <t>ไม้ดันฝุ่น 18 นิ้ว พร้อมผ้าดันฝุ่น</t>
  </si>
  <si>
    <t>น้ำยาไฮเตอร์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</si>
  <si>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</si>
  <si>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</si>
  <si>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</si>
  <si>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</si>
  <si>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</si>
  <si>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</si>
  <si>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</si>
  <si>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</si>
  <si>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</si>
  <si>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</si>
  <si>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</si>
  <si>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</si>
  <si>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</si>
  <si>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</si>
  <si>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</si>
  <si>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</si>
  <si>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</si>
  <si>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</si>
  <si>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</si>
  <si>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</si>
  <si>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</si>
  <si>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</si>
  <si>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</si>
  <si>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</si>
  <si>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</si>
  <si>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</si>
  <si>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</si>
  <si>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</si>
  <si>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</si>
  <si>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</si>
  <si>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</si>
  <si>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</si>
  <si>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</si>
  <si>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</si>
  <si>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</si>
  <si>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ราคา/หน่วย</t>
  </si>
  <si>
    <t>B001</t>
  </si>
  <si>
    <t>ตลับหมึก Brother  LC67 สีแดง</t>
  </si>
  <si>
    <t>ตลับหมึก Brother  LC67 สีดำ</t>
  </si>
  <si>
    <t>ตลับหมึก Brother  LC67 สีฟ้า</t>
  </si>
  <si>
    <t>ตลับหมึก Brother  LC67 สีเหลือง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</si>
  <si>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</si>
  <si>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</si>
  <si>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</si>
  <si>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</si>
  <si>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</si>
  <si>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</si>
  <si>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</si>
  <si>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</si>
  <si>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</si>
  <si>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</si>
  <si>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</si>
  <si>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</si>
  <si>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</si>
  <si>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</si>
  <si>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</si>
  <si>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</si>
  <si>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</si>
  <si>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</si>
  <si>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</si>
  <si>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</si>
  <si>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</si>
  <si>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</si>
  <si>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</si>
  <si>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</si>
  <si>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</si>
  <si>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</si>
  <si>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</si>
  <si>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</si>
  <si>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</si>
  <si>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</si>
  <si>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</si>
  <si>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</si>
  <si>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</si>
  <si>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</si>
  <si>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</si>
  <si>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</si>
  <si>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</si>
  <si>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</si>
  <si>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</si>
  <si>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B041</t>
  </si>
  <si>
    <t>B042</t>
  </si>
  <si>
    <t>B043</t>
  </si>
  <si>
    <t>B044</t>
  </si>
  <si>
    <t>B045</t>
  </si>
  <si>
    <t>B046</t>
  </si>
  <si>
    <t>B047</t>
  </si>
  <si>
    <t>B048</t>
  </si>
  <si>
    <t>B049</t>
  </si>
  <si>
    <t>B050</t>
  </si>
  <si>
    <t>B051</t>
  </si>
  <si>
    <t>B052</t>
  </si>
  <si>
    <t>B053</t>
  </si>
  <si>
    <t>B054</t>
  </si>
  <si>
    <t>B055</t>
  </si>
  <si>
    <t>B056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</si>
  <si>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</si>
  <si>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</si>
  <si>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</si>
  <si>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</si>
  <si>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</si>
  <si>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</si>
  <si>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</si>
  <si>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</si>
  <si>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</si>
  <si>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</si>
  <si>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</si>
  <si>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</si>
  <si>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</si>
  <si>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</si>
  <si>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</si>
  <si>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</si>
  <si>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B073</t>
  </si>
  <si>
    <t>B074</t>
  </si>
  <si>
    <t>B075</t>
  </si>
  <si>
    <t>B076</t>
  </si>
  <si>
    <t>B077</t>
  </si>
  <si>
    <t>B078</t>
  </si>
  <si>
    <t>B079</t>
  </si>
  <si>
    <t>B080</t>
  </si>
  <si>
    <t>B081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</si>
  <si>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</si>
  <si>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</si>
  <si>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</si>
  <si>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</si>
  <si>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</si>
  <si>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</si>
  <si>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</si>
  <si>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</si>
  <si>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</si>
  <si>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</si>
  <si>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</si>
  <si>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</si>
  <si>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</si>
  <si>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</si>
  <si>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</si>
  <si>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</si>
  <si>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</si>
  <si>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</si>
  <si>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</si>
  <si>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</si>
  <si>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</si>
  <si>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</si>
  <si>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</si>
  <si>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</si>
  <si>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</si>
  <si>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</si>
  <si>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</si>
  <si>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</si>
  <si>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</si>
  <si>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</si>
  <si>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</si>
  <si>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</si>
  <si>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</si>
  <si>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</si>
  <si>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</si>
  <si>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</si>
  <si>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</si>
  <si>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</si>
  <si>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</si>
  <si>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</si>
  <si>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</si>
  <si>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</si>
  <si>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</si>
  <si>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</si>
  <si>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</si>
  <si>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</si>
  <si>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</si>
  <si>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</si>
  <si>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</si>
  <si>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</si>
  <si>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</si>
  <si>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</si>
  <si>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</si>
  <si>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</si>
  <si>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</si>
  <si>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</si>
  <si>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</si>
  <si>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</si>
  <si>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</si>
  <si>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</si>
  <si>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</si>
  <si>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</si>
  <si>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</si>
  <si>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</si>
  <si>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</si>
  <si>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</si>
  <si>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</si>
  <si>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</si>
  <si>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</si>
  <si>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</si>
  <si>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</si>
  <si>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</si>
  <si>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</si>
  <si>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</si>
  <si>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</si>
  <si>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</si>
  <si>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</si>
  <si>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</si>
  <si>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</si>
  <si>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</si>
  <si>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</si>
  <si>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</si>
  <si>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</si>
  <si>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</si>
  <si>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</si>
  <si>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</si>
  <si>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</si>
  <si>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</si>
  <si>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</si>
  <si>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</si>
  <si>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แบบ รบ.2 ก.01</t>
  </si>
  <si>
    <t>กระดาษปกการ์ดสีขาว  A4 120 แกรม</t>
  </si>
  <si>
    <t>กระดาษปกการ์ดสีเขียว  A4 120 แกรม</t>
  </si>
  <si>
    <t>กระดาษปกการ์ดสีชมพู  A4 120 แกรม</t>
  </si>
  <si>
    <t>กระดาษปกการ์ดสีฟ้า  A4 120 แกรม</t>
  </si>
  <si>
    <t>กระดาษปกการ์ดสีส้ม  A4 120 แกรม</t>
  </si>
  <si>
    <t>กระดาษปกการ์ดสีเหลือง  A4 120 แกรม</t>
  </si>
  <si>
    <t>Refer  บส.08 (ใบส่งตัว)</t>
  </si>
  <si>
    <t xml:space="preserve">OPD CARDการ์ดประวัติผู้ป่วย (แผ่นต่อ) </t>
  </si>
  <si>
    <t>แฟ้มซองพลาสติก A4</t>
  </si>
  <si>
    <t>กาว 2 หน้า 5 เมตร</t>
  </si>
  <si>
    <t>แก้วน้ำ</t>
  </si>
  <si>
    <t>ครีมนับกระดาษ</t>
  </si>
  <si>
    <t>เครื่องเหลาดินสอตั้งโต๊ะ</t>
  </si>
  <si>
    <t>ดัมเมอร์</t>
  </si>
  <si>
    <t>ตะแกรงใส่เอกสาร 3 ชั้น</t>
  </si>
  <si>
    <t>ถุงขยะดำ 22*34</t>
  </si>
  <si>
    <t>ถุงหิ้วขาว 9*18</t>
  </si>
  <si>
    <t>ใบมีดคัตเตอร์ใหญ่</t>
  </si>
  <si>
    <t>ฟิวเจอร์บอร์ด 120*240 ซ.ม.</t>
  </si>
  <si>
    <t>ฟิวเจอร์บอร์ด 65*122 ซ.ม.</t>
  </si>
  <si>
    <t>แฟ้มนิวโฮเดอร์ 40 ไส้ NO.169</t>
  </si>
  <si>
    <t>หมึกเติม EPSON รุ่น 6441 สีดำ</t>
  </si>
  <si>
    <t>หมึกเติม EPSON รุ่น 6642 C สีฟ้า</t>
  </si>
  <si>
    <t>หมึกเติม EPSON รุ่น 6642 M สีแดง</t>
  </si>
  <si>
    <t>หมึกเติม EPSON รุ่น 6642 Y สีเหลือง</t>
  </si>
  <si>
    <t>หมึกปริ้นเลเซอร์  No. 325</t>
  </si>
  <si>
    <t>ไตรมาส1</t>
  </si>
  <si>
    <t>กระดาษปกการ์ดสี ขนาด  A4 180 แกรม</t>
  </si>
  <si>
    <t>กระดาษปกการ์ดสี ขนาด F4 120 แกรม</t>
  </si>
  <si>
    <t>กระดาษปกการ์ดสีแดง  A4 120 แกรม</t>
  </si>
  <si>
    <t xml:space="preserve">OPD CARDการ์ดประวัติผู้ป่วย </t>
  </si>
  <si>
    <t>กาว 2 หน้า บาง</t>
  </si>
  <si>
    <t>เครื่อง</t>
  </si>
  <si>
    <t>ตะแกรงใส่เอกสาร 1 ชั้นมีฝาปิด</t>
  </si>
  <si>
    <t>น้ำยาล้างขวดนม</t>
  </si>
  <si>
    <t>แผ่น DVD-RW</t>
  </si>
  <si>
    <t>รหัสกลุ่ม</t>
  </si>
  <si>
    <t>หน่วยงาน</t>
  </si>
  <si>
    <t xml:space="preserve"> ขนาดบรรจุ (หน่วยนับ)</t>
  </si>
  <si>
    <t>ราคาต่อหน่วย(บาท)</t>
  </si>
  <si>
    <t>อัตราการใช้ย้อนหลัง 3 ปี</t>
  </si>
  <si>
    <t>ปริมาณคงคลังยกมา</t>
  </si>
  <si>
    <t>มูลค่าจัดซื้อ</t>
  </si>
  <si>
    <t xml:space="preserve">ไตรมาสที่ 1
(ต.ค.- ธ.ค.) </t>
  </si>
  <si>
    <t>มูลค่าจัดซื้อจริง ไตรมาส 1</t>
  </si>
  <si>
    <t xml:space="preserve">ไตรมาสที่ 2
(ม.ค.- มี.ค.) </t>
  </si>
  <si>
    <t>มูลค่าจัดซื้อจริง ไตรมาส 2</t>
  </si>
  <si>
    <t>ไตรมาสที่ 3
(เม.ย.- มิ.ย.)</t>
  </si>
  <si>
    <t>มูลค่าจัดซื้อจริง ไตรมาส 3</t>
  </si>
  <si>
    <t>ไตรมาสที่ 4
(ก.ค.- ก.ย.)</t>
  </si>
  <si>
    <t>มูลค่าจัดซื้อจริง ไตรมาส 4</t>
  </si>
  <si>
    <t>ยอดรวมจัดซื้อจริง</t>
  </si>
  <si>
    <t>ปี 2557</t>
  </si>
  <si>
    <t>ปี 2558</t>
  </si>
  <si>
    <t>จำนวน</t>
  </si>
  <si>
    <t>มูลค่า (บาท)</t>
  </si>
  <si>
    <t>คลังพัสดุ</t>
  </si>
  <si>
    <t>รายการ</t>
  </si>
  <si>
    <t>วัสดุสำนักงาน</t>
  </si>
  <si>
    <t>ปี 2559</t>
  </si>
  <si>
    <t>ประมาณการใช้ปี 2560</t>
  </si>
  <si>
    <t>ประมาณการซื้อปี 2560</t>
  </si>
  <si>
    <t>ประมาณการปี2560</t>
  </si>
  <si>
    <t>A091</t>
  </si>
  <si>
    <t>A092</t>
  </si>
  <si>
    <t>A093</t>
  </si>
  <si>
    <t>A094</t>
  </si>
  <si>
    <t>A095</t>
  </si>
  <si>
    <t>A096</t>
  </si>
  <si>
    <t>A097</t>
  </si>
  <si>
    <t>A098</t>
  </si>
  <si>
    <t>A099</t>
  </si>
  <si>
    <t>A100</t>
  </si>
  <si>
    <t>A101</t>
  </si>
  <si>
    <t>A102</t>
  </si>
  <si>
    <t>A103</t>
  </si>
  <si>
    <t>A104</t>
  </si>
  <si>
    <t>A105</t>
  </si>
  <si>
    <t>A106</t>
  </si>
  <si>
    <t>A107</t>
  </si>
  <si>
    <t xml:space="preserve">วัสดุอื่น ๆ </t>
  </si>
  <si>
    <t>สรุปแผนจัดซื้อวัสดุสำนักงาน</t>
  </si>
  <si>
    <t>แผนปฏิบัติการจัดซื้อวัสดุสำนักงาน</t>
  </si>
  <si>
    <t>โรงพยาบาลท่ายาง เพชรบุรี</t>
  </si>
  <si>
    <t>ประจำปีงบประมาณ 2560</t>
  </si>
  <si>
    <t xml:space="preserve">ผงหมึกสำหรับเครื่องถ่ายเอกสาร </t>
  </si>
  <si>
    <t>ฟิวเจอร์บอร์ด 130 x 122 ซม.ขนาด 5 มิล</t>
  </si>
  <si>
    <t>ฟิวเจอร์บอร์ด 130 x 245 ซม.ขนาด 3 มิล</t>
  </si>
  <si>
    <t>แผนปฏิบัติการจัดซื้อวัสดุงานบ้านงานครัว</t>
  </si>
  <si>
    <t>B082</t>
  </si>
  <si>
    <t>B083</t>
  </si>
  <si>
    <t>B084</t>
  </si>
  <si>
    <t>B085</t>
  </si>
  <si>
    <t>B086</t>
  </si>
  <si>
    <t>B087</t>
  </si>
  <si>
    <t>B088</t>
  </si>
  <si>
    <t>วัสดุงานบ้านฯ</t>
  </si>
  <si>
    <t>สรุปแผนจัดซื้อวัสดุงานบ้านงานครัว</t>
  </si>
  <si>
    <t>แผนปฏิบัติการจัดซื้อวัสดุคอมพิวเตอร์</t>
  </si>
  <si>
    <t>C036</t>
  </si>
  <si>
    <t>C037</t>
  </si>
  <si>
    <t>วัสดุคอมฯ</t>
  </si>
  <si>
    <t xml:space="preserve">น้ำหมึกชนิดเติม Brother MFC-J220 </t>
  </si>
  <si>
    <t>สรุปแผนจัดซื้อวัสดุคอมพิวเตอร์</t>
  </si>
  <si>
    <t>แผนจัดซื้อวัสดุทันตกรรม ปี 2560</t>
  </si>
  <si>
    <t>หน่วย</t>
  </si>
  <si>
    <t>จำนวนรวม</t>
  </si>
  <si>
    <t xml:space="preserve">ราคาต่อหน่วย </t>
  </si>
  <si>
    <t>ไตรมาส 1</t>
  </si>
  <si>
    <t>ไตรมาส 2</t>
  </si>
  <si>
    <t>ไตรมาส 3</t>
  </si>
  <si>
    <t>ไตรมาส 4</t>
  </si>
  <si>
    <t>ราคารวม</t>
  </si>
  <si>
    <t>ทั้งปี</t>
  </si>
  <si>
    <t>(บาท)</t>
  </si>
  <si>
    <t>ยาชา 2%</t>
  </si>
  <si>
    <t>ยาชาเฉพาะที่</t>
  </si>
  <si>
    <t>กระปุก</t>
  </si>
  <si>
    <t>Alvogly</t>
  </si>
  <si>
    <t>Artery forcep</t>
  </si>
  <si>
    <t>เข็มยาชา Gauge 27</t>
  </si>
  <si>
    <t>Blade</t>
  </si>
  <si>
    <t>Blade 12 D</t>
  </si>
  <si>
    <t>Molt currete</t>
  </si>
  <si>
    <t xml:space="preserve">Gum scissor </t>
  </si>
  <si>
    <t>Buser periosteal elevator</t>
  </si>
  <si>
    <t>Orban periodontal</t>
  </si>
  <si>
    <t>Amalgam alloy (500 caps)</t>
  </si>
  <si>
    <t>Composite (วัสดุอุดสีเหมือนฟัน)</t>
  </si>
  <si>
    <t>Composite flowable</t>
  </si>
  <si>
    <t>Vitrebond</t>
  </si>
  <si>
    <t>Polycarboxylate cement</t>
  </si>
  <si>
    <t>Fuji IX</t>
  </si>
  <si>
    <t>Fuji II LC</t>
  </si>
  <si>
    <t>Dycal</t>
  </si>
  <si>
    <t>Ionoseal</t>
  </si>
  <si>
    <t>Cavit</t>
  </si>
  <si>
    <t>IRM</t>
  </si>
  <si>
    <t>Etching gel</t>
  </si>
  <si>
    <t>Bonding</t>
  </si>
  <si>
    <t>Carbide bur</t>
  </si>
  <si>
    <t>Diamond bur</t>
  </si>
  <si>
    <t>Rubber cup</t>
  </si>
  <si>
    <t>Pop on</t>
  </si>
  <si>
    <t>Gingival cord</t>
  </si>
  <si>
    <t>Articulating paper</t>
  </si>
  <si>
    <t>Green stone polishing bur</t>
  </si>
  <si>
    <t>Lentulo spiral</t>
  </si>
  <si>
    <t>Gate glidden drill</t>
  </si>
  <si>
    <t>Gutta percha point</t>
  </si>
  <si>
    <t>Protaper Univ.</t>
  </si>
  <si>
    <t>Race NiTi file</t>
  </si>
  <si>
    <t>C+ file</t>
  </si>
  <si>
    <t>Hedstrom file</t>
  </si>
  <si>
    <t>Ultral Cal XS kit</t>
  </si>
  <si>
    <t>Proroot MTA</t>
  </si>
  <si>
    <t>แพ็ค</t>
  </si>
  <si>
    <t>Paper point</t>
  </si>
  <si>
    <t>Rubber dam sheet</t>
  </si>
  <si>
    <t xml:space="preserve">Alginate </t>
  </si>
  <si>
    <t>Stone</t>
  </si>
  <si>
    <t>Siligum Mono</t>
  </si>
  <si>
    <t>Tray adhesive</t>
  </si>
  <si>
    <t>Excite F DSC</t>
  </si>
  <si>
    <t>FRC postec plus</t>
  </si>
  <si>
    <t>Multicore flow</t>
  </si>
  <si>
    <t>Multicore intraoral tips</t>
  </si>
  <si>
    <t>Temp bond</t>
  </si>
  <si>
    <t>Scaler</t>
  </si>
  <si>
    <t>Tooth forcep WITZEL</t>
  </si>
  <si>
    <t>ยาห้ามเลือด</t>
  </si>
  <si>
    <t>ฟิล์ม x-ray</t>
  </si>
  <si>
    <t>Saliva suction</t>
  </si>
  <si>
    <t>Caviwipes</t>
  </si>
  <si>
    <t>Ommicide</t>
  </si>
  <si>
    <t>Spray</t>
  </si>
  <si>
    <t>Miniscrew</t>
  </si>
  <si>
    <t>Vicryl 0-5</t>
  </si>
  <si>
    <t>ชุดอุดฟันหลัง</t>
  </si>
  <si>
    <t>Bracket</t>
  </si>
  <si>
    <t>NiTi open coil spring</t>
  </si>
  <si>
    <t>Adhesive for bracketing</t>
  </si>
  <si>
    <t>Bonding for bracketing</t>
  </si>
  <si>
    <t>O ring</t>
  </si>
  <si>
    <t>ลวดกลม NiTi</t>
  </si>
  <si>
    <t>ลวดกลม SS</t>
  </si>
  <si>
    <t>ลวด TMA</t>
  </si>
  <si>
    <t>C-chain</t>
  </si>
  <si>
    <t>ลวดเหลี่ยม NiTi</t>
  </si>
  <si>
    <t>ลวดเหลี่ยม SS</t>
  </si>
  <si>
    <t>Kramer nevins knife</t>
  </si>
  <si>
    <t>Periodontal CSOL 3/4</t>
  </si>
  <si>
    <t>Younger good</t>
  </si>
  <si>
    <t>Periodontal probe</t>
  </si>
  <si>
    <t>India stone</t>
  </si>
  <si>
    <t>KIRKLAND</t>
  </si>
  <si>
    <t>Sugarman</t>
  </si>
  <si>
    <t>Nabers probe</t>
  </si>
  <si>
    <t>Instrument Cassette</t>
  </si>
  <si>
    <t>Dressing stone (หินลับ)</t>
  </si>
  <si>
    <t>Rotating wedge</t>
  </si>
  <si>
    <t>Wedge</t>
  </si>
  <si>
    <t>Matrix band</t>
  </si>
  <si>
    <t>T-band</t>
  </si>
  <si>
    <t>Celluloid strip</t>
  </si>
  <si>
    <t>Ultrasonic tip</t>
  </si>
  <si>
    <t>Alloy primer</t>
  </si>
  <si>
    <t>Ceramic primer</t>
  </si>
  <si>
    <t>Evacuation cleaning</t>
  </si>
  <si>
    <t>PRICHARD</t>
  </si>
  <si>
    <t>Tissue plier (Adson)</t>
  </si>
  <si>
    <t>Enhance</t>
  </si>
  <si>
    <t>Fuji VII</t>
  </si>
  <si>
    <t>Dentine conditioner</t>
  </si>
  <si>
    <t>White stone polishing bur</t>
  </si>
  <si>
    <t>Bandlok</t>
  </si>
  <si>
    <t>Elastic</t>
  </si>
  <si>
    <t>Wax spatular No 7</t>
  </si>
  <si>
    <t>Wax knife</t>
  </si>
  <si>
    <t>Applicator</t>
  </si>
  <si>
    <t>Niti close coil spring</t>
  </si>
  <si>
    <t>Buccal tube</t>
  </si>
  <si>
    <t>รวมทั้งหมด</t>
  </si>
  <si>
    <t>แผนจัดซื้อ เวชภัณฑ์มิใช่ยา กลุ่มงานการพยาบาล โรงพยาบาลท่ายาง ปีงบประมาณ 2560</t>
  </si>
  <si>
    <t>เวชภัณฑ์มิใช่ยา</t>
  </si>
  <si>
    <t>ขนาดบรรจุ</t>
  </si>
  <si>
    <t>การใช้</t>
  </si>
  <si>
    <t xml:space="preserve">คงคลัง </t>
  </si>
  <si>
    <t>ราคาต่อ</t>
  </si>
  <si>
    <t>รวมมูลค่า</t>
  </si>
  <si>
    <t>ปี 59</t>
  </si>
  <si>
    <t>ก.ย 59</t>
  </si>
  <si>
    <t>ประมาณการ</t>
  </si>
  <si>
    <t>ซื้อจริง</t>
  </si>
  <si>
    <t>จัดซื้อ</t>
  </si>
  <si>
    <t>syring Disposable   3   cc.</t>
  </si>
  <si>
    <t>100 อัน/กล่อง</t>
  </si>
  <si>
    <t>syring Disposable   5   cc.</t>
  </si>
  <si>
    <t>syring Disposable   10   cc.</t>
  </si>
  <si>
    <t>syring Disposable   20   cc.</t>
  </si>
  <si>
    <t>50 อัน/กล่อง</t>
  </si>
  <si>
    <t>syring Disposable   50   cc.</t>
  </si>
  <si>
    <t>20 อัน/กล่อง</t>
  </si>
  <si>
    <t>syring Insulin</t>
  </si>
  <si>
    <t>syring Irrigate(30/กล่อง)</t>
  </si>
  <si>
    <t>30 อัน/กล่อง</t>
  </si>
  <si>
    <t xml:space="preserve">เข็ม Disposable No.18  1"   </t>
  </si>
  <si>
    <t>เข็ม Disposable No.18   1.5"</t>
  </si>
  <si>
    <t xml:space="preserve">เข็ม Disposable No.20  1" </t>
  </si>
  <si>
    <t>เข็ม Disposable No.20  1.5"</t>
  </si>
  <si>
    <t>101 อัน/กล่อง</t>
  </si>
  <si>
    <t>เข็ม Disposable No.24  1"</t>
  </si>
  <si>
    <t>เข็ม Disposable No.24   1.5"</t>
  </si>
  <si>
    <t xml:space="preserve">เข็ม Disposable No.25  1"   </t>
  </si>
  <si>
    <t>เข็ม Disposable No.25   1.5"</t>
  </si>
  <si>
    <t>เข็ม Disposable No.25   5/8</t>
  </si>
  <si>
    <t xml:space="preserve">เข็ม Disposable No.26  1"   </t>
  </si>
  <si>
    <t xml:space="preserve">เข็ม Disposable No.26  0.5"   </t>
  </si>
  <si>
    <t xml:space="preserve">เข็ม Disposable No.21  1"  </t>
  </si>
  <si>
    <t>เข็ม Disposable No.21  1.5"</t>
  </si>
  <si>
    <t>ถุงมือ Disposable No. S</t>
  </si>
  <si>
    <t>100 ชิ้น/กล่อง</t>
  </si>
  <si>
    <t>ถุงมือ Disposable No. M</t>
  </si>
  <si>
    <t>ถุงมือ Disposable No. L</t>
  </si>
  <si>
    <t>ถุงมือ Disposable No. XS</t>
  </si>
  <si>
    <t>ถุงมือผ่าตัด No. 6.5</t>
  </si>
  <si>
    <t>ถุงมือผ่าตัด No. 7</t>
  </si>
  <si>
    <t>ถุงมือผ่าตัด No. 7.5</t>
  </si>
  <si>
    <t>ถุงมือ Sterile No. 6</t>
  </si>
  <si>
    <t>ถุงมือ Sterile No. 6.5</t>
  </si>
  <si>
    <t>ถุงมือ Sterile No. 7</t>
  </si>
  <si>
    <t>ถุงมือ Sterile No. 7.5</t>
  </si>
  <si>
    <t>ถุงมือ Sterile No. 8</t>
  </si>
  <si>
    <t>สำลีปั้นก้อน 1.40 กรัม</t>
  </si>
  <si>
    <t>450 กรัม/ห่อ</t>
  </si>
  <si>
    <t>สำลีปั้นก้อน 0.35 กรัม</t>
  </si>
  <si>
    <t>สำลีม้วน 450 กรัม</t>
  </si>
  <si>
    <t>ก๊อสม้วน 36" x 100 หลา</t>
  </si>
  <si>
    <t>ก๊อสพับ 2" x 2"</t>
  </si>
  <si>
    <t>100 ชิ้น/ห่อ</t>
  </si>
  <si>
    <t>ก๊อสพับ 3" x 3"</t>
  </si>
  <si>
    <t>ก๊อสเดรน</t>
  </si>
  <si>
    <t>หมวก</t>
  </si>
  <si>
    <t>Mask ใช้แล้วทิ้ง</t>
  </si>
  <si>
    <t>50 ชิ้น/กล่อง</t>
  </si>
  <si>
    <t>Mask ผ้า</t>
  </si>
  <si>
    <t>เอี้ยม</t>
  </si>
  <si>
    <t>Roll  gauze 3"</t>
  </si>
  <si>
    <t>Roll  gauze 4"</t>
  </si>
  <si>
    <t>ไม้พันสำลี No.S</t>
  </si>
  <si>
    <t>100 ชิ้น/ถุง</t>
  </si>
  <si>
    <t>ไม้พันสำลี No.M</t>
  </si>
  <si>
    <t>Top dressing 3" x 6"</t>
  </si>
  <si>
    <t>50 ชิ้น/ถุง</t>
  </si>
  <si>
    <t>Top dressing 4" x 6"</t>
  </si>
  <si>
    <t>Chromic cat gut No. 0 ติดเข็ม</t>
  </si>
  <si>
    <t>Chromic cat gut No. 2/0 ติดเข็ม</t>
  </si>
  <si>
    <t>Chromic cat gut No. 3/0 ติดเข็ม</t>
  </si>
  <si>
    <t>Chromic cat gut No. 4/0 ติดเข็ม</t>
  </si>
  <si>
    <t>Chromic cat gut No.2/0ไม่ติดเข็ม</t>
  </si>
  <si>
    <t>ขวดแก้วใส 125 ซีซี</t>
  </si>
  <si>
    <t>ขวดแก้วสีชา 120 ซีซี</t>
  </si>
  <si>
    <t>ปรอทวัดไข้ทางปาก</t>
  </si>
  <si>
    <t>ปรอทวัดไข้ทวารหนัก</t>
  </si>
  <si>
    <t>ถุงมือยาว No.M</t>
  </si>
  <si>
    <t>ถุงมือล้วงรกขนาดกลาง</t>
  </si>
  <si>
    <t>ถุงมือล้วงรกขนาดใหญ่</t>
  </si>
  <si>
    <t>แป้งคลุกถุงมือ</t>
  </si>
  <si>
    <t>แผนจัดซื้อ วัสดุการแพทย์ กลุ่มงานการพยาบาล โรงพยาบาลท่ายาง ปีงบประมาณ 2560</t>
  </si>
  <si>
    <t>วัสดุการแพทย์</t>
  </si>
  <si>
    <t>ปี59</t>
  </si>
  <si>
    <t>Endotracheal tube No.2</t>
  </si>
  <si>
    <t>เส้น</t>
  </si>
  <si>
    <t>Endotracheal tube No.2.5</t>
  </si>
  <si>
    <t>Endotracheal tube No.3</t>
  </si>
  <si>
    <t>Endotracheal tube No.3.5</t>
  </si>
  <si>
    <t>Endotracheal tube No.4</t>
  </si>
  <si>
    <t>Endotracheal tube No.4.5</t>
  </si>
  <si>
    <t>Endotracheal tube No.5</t>
  </si>
  <si>
    <t>Endotracheal tube No.5.5</t>
  </si>
  <si>
    <t>Endotracheal tube No.6</t>
  </si>
  <si>
    <t>Endotracheal tube No.6.5</t>
  </si>
  <si>
    <t>Endotracheal tube No.7</t>
  </si>
  <si>
    <t>Endotracheal tube No.7.5</t>
  </si>
  <si>
    <t>Endotracheal tube No.8</t>
  </si>
  <si>
    <t>Endotracheal tube No.7 (portex)</t>
  </si>
  <si>
    <t>Endotracheal tube No.7.5 (portex)</t>
  </si>
  <si>
    <t>GUIDE WIRE No.S</t>
  </si>
  <si>
    <t>GUIDE WIRE No.M</t>
  </si>
  <si>
    <t>GUIDE WIRE No.L</t>
  </si>
  <si>
    <t>สายออกซิเจนแคนนูล่า</t>
  </si>
  <si>
    <t>สายออกซิเจนแคนนูล่าเด็ก</t>
  </si>
  <si>
    <t>สายออกซิเจนแคนนูล่าเด็กเล็ก</t>
  </si>
  <si>
    <t>สายออกซิเจน 2 ทาง</t>
  </si>
  <si>
    <t>Mask พ่นยาผู้ใหญ่</t>
  </si>
  <si>
    <t>Mask พ่นยาเด็ก</t>
  </si>
  <si>
    <t>กระเปาะพ่นยา</t>
  </si>
  <si>
    <t>Mask with bag ผู้ใหญ่</t>
  </si>
  <si>
    <t>Mask with bag เด็ก</t>
  </si>
  <si>
    <t>Oral Air Way No. 1</t>
  </si>
  <si>
    <t>Oral Air Way No. 2</t>
  </si>
  <si>
    <t>Oral Air Way No. 3</t>
  </si>
  <si>
    <t>Oral Air Way No. 4</t>
  </si>
  <si>
    <t>Oral Air Way No. 5</t>
  </si>
  <si>
    <t>ข้อต่อพลาสติกตัวตรง 7/7</t>
  </si>
  <si>
    <t>ถังขยะติดเชื้อ</t>
  </si>
  <si>
    <t>เข็ม cutting No. 18</t>
  </si>
  <si>
    <t>เข็ม cutting No. 21</t>
  </si>
  <si>
    <t>เข็ม cutting No. 24</t>
  </si>
  <si>
    <t>เข็ม cutting No. 26</t>
  </si>
  <si>
    <t>เข็ม cutting No. 28</t>
  </si>
  <si>
    <t>เข็ม cutting No. 30</t>
  </si>
  <si>
    <t>เข็ม cutting No. 32</t>
  </si>
  <si>
    <t>เข็ม cutting No. 40</t>
  </si>
  <si>
    <t>เข็ม round No. 40</t>
  </si>
  <si>
    <t>เข็ม round No. 21 โค้ง 3/8</t>
  </si>
  <si>
    <t>เข็ม round No. 21 โค้ง 1/2</t>
  </si>
  <si>
    <t>เข็ม round No. 36</t>
  </si>
  <si>
    <t>ใบมีดผ่าตัด No. 10</t>
  </si>
  <si>
    <t>ใบมีดผ่าตัด No. 11</t>
  </si>
  <si>
    <t>ใบมีดผ่าตัด No. 15</t>
  </si>
  <si>
    <t>ไนลอน No. 3/0 ติดเข็ม</t>
  </si>
  <si>
    <t>ไนลอน No. 4/0 ติดเข็ม</t>
  </si>
  <si>
    <t>ไนลอน No. 5/0 ติดเข็ม</t>
  </si>
  <si>
    <t>ไนลอน No. 6/0 ติดเข็ม</t>
  </si>
  <si>
    <t xml:space="preserve">Silk No. 0 </t>
  </si>
  <si>
    <t>Silk No. 2/0 ไม่ติดเข็ม</t>
  </si>
  <si>
    <t>Silk No. 3/0 ไม่ติดเข็ม</t>
  </si>
  <si>
    <t>Silk No. 4/0 ไม่ติดเข็ม</t>
  </si>
  <si>
    <t>Silk No. 5/0 ไม่ติดเข็ม</t>
  </si>
  <si>
    <t>ไวคริลพลัส 3/0 เข็มตรง</t>
  </si>
  <si>
    <t>ไวคริลพลัสเบอร์ 1 31 มม.</t>
  </si>
  <si>
    <t>Three way</t>
  </si>
  <si>
    <t>Extension tube</t>
  </si>
  <si>
    <t>สาย Suction No. 6</t>
  </si>
  <si>
    <t>สาย Suction No. 8</t>
  </si>
  <si>
    <t>สาย Suction No. 10</t>
  </si>
  <si>
    <t>สาย Suction No. 12</t>
  </si>
  <si>
    <t>สาย Suction No. 14</t>
  </si>
  <si>
    <t>สาย Suction No. 16</t>
  </si>
  <si>
    <t>สาย Suction No. 18</t>
  </si>
  <si>
    <t>ครีม EKG</t>
  </si>
  <si>
    <t>กระดาษ EKG</t>
  </si>
  <si>
    <t>พับ</t>
  </si>
  <si>
    <t>Red-dot</t>
  </si>
  <si>
    <t>กระดาษเครื่อง defibrillation</t>
  </si>
  <si>
    <t>แผ่นติด defrib</t>
  </si>
  <si>
    <t>เจลเครื่องกระตุกไฟฟ้าหัวใจ</t>
  </si>
  <si>
    <t>กระดาษอัลตราซาวด์</t>
  </si>
  <si>
    <t>ครีมอัลตราซาวด์</t>
  </si>
  <si>
    <t>กระดาษ NST</t>
  </si>
  <si>
    <t>กระดาษเครื่องวัดความดันดิจิตอล</t>
  </si>
  <si>
    <t>สาย cut down No.3.5</t>
  </si>
  <si>
    <t>สาย cut down No.4.5</t>
  </si>
  <si>
    <t>สาย cut down No.5.5</t>
  </si>
  <si>
    <t>สาย cut down No.6</t>
  </si>
  <si>
    <t>ถ้วยยาเม็ดพลาสติก</t>
  </si>
  <si>
    <t>แก้วยาน้ำ 30 ซีซี</t>
  </si>
  <si>
    <t>ไดอะแฟรม</t>
  </si>
  <si>
    <t>ขอบยางไดอะแฟรม</t>
  </si>
  <si>
    <t>เสื้อกาวน์ป้องกันการติดเชื้อ</t>
  </si>
  <si>
    <t>เข็มเจาะหลัง Disposable No.18</t>
  </si>
  <si>
    <t>เข็มเจาะหลัง Disposable No.22</t>
  </si>
  <si>
    <t>เข็มเจาะหลัง Disposable No.23</t>
  </si>
  <si>
    <t>เข็มเจาะหลัง Disposable No.25</t>
  </si>
  <si>
    <t>speculum เล็ก</t>
  </si>
  <si>
    <t>speculum กลาง</t>
  </si>
  <si>
    <t>ไม้ pap smear</t>
  </si>
  <si>
    <t>ป้ายข้อมือผู้ใหญ่</t>
  </si>
  <si>
    <t>ป้ายข้อมือเด็ก</t>
  </si>
  <si>
    <t>Vasalline gauze 2x2</t>
  </si>
  <si>
    <t>Vasalline gauze 3x3</t>
  </si>
  <si>
    <t>Vasalline gauze 4x4</t>
  </si>
  <si>
    <t>CuffBPผู้ใหญ่</t>
  </si>
  <si>
    <t>ลูกยางพร้อมวาล์ว</t>
  </si>
  <si>
    <t>Cuff BP เด็ก กลาง 4"</t>
  </si>
  <si>
    <t>Cuff BP เด็ก เล็ก 3"</t>
  </si>
  <si>
    <t>Cuff BP ท่อคู่</t>
  </si>
  <si>
    <t>หูฟัง 3 M</t>
  </si>
  <si>
    <t>ลูกยางแดง No. 3</t>
  </si>
  <si>
    <t>ลูกยางแดง No. 2</t>
  </si>
  <si>
    <t>ไม้กดลิ้น Dispose</t>
  </si>
  <si>
    <t>Cold pack</t>
  </si>
  <si>
    <t>Autoclave tape</t>
  </si>
  <si>
    <t>ปรอทวัดไข้ดิจิตอล</t>
  </si>
  <si>
    <t>ปรอทวัดอุณหภูมิตู้เย็น</t>
  </si>
  <si>
    <t>หลอดไฟลาลิ้งค์ ไฟธรรมดา</t>
  </si>
  <si>
    <t>Set dressing</t>
  </si>
  <si>
    <t>สายยาง 200</t>
  </si>
  <si>
    <t>ซองซีลขนาด 5.5ซม.</t>
  </si>
  <si>
    <t>ซองซีลขนาด 7.5ซม.</t>
  </si>
  <si>
    <t>ซองซีลขนาด 10 ซม.</t>
  </si>
  <si>
    <t>ซองซีลขนาด 15 ซม.</t>
  </si>
  <si>
    <t>ซองซีลขนาด 15 ซม.(ยกขอบ)</t>
  </si>
  <si>
    <t>Tooth forceps  5"</t>
  </si>
  <si>
    <t>Non - tooth forceps  5"</t>
  </si>
  <si>
    <t>Curettage ขูดแผล</t>
  </si>
  <si>
    <t>หมุดหยั่งแผล</t>
  </si>
  <si>
    <t>ไม้กดลิ้น สแตนเลส ผู้ใหญ่</t>
  </si>
  <si>
    <t>ไม้กดลิ้น สแตนเลส เด็ก</t>
  </si>
  <si>
    <t>ถาดหลุมทำแผล</t>
  </si>
  <si>
    <t>ถาดสี่เหลี่ยมสแตนเลส 11"</t>
  </si>
  <si>
    <t>ชามรูปไต 8"</t>
  </si>
  <si>
    <r>
      <t xml:space="preserve">Eye pad sterile </t>
    </r>
  </si>
  <si>
    <t>Mask N-95</t>
  </si>
  <si>
    <t>โซดาไลด์ 5 กก.</t>
  </si>
  <si>
    <t>กรวยกระดาษ Peak Flow</t>
  </si>
  <si>
    <t>Syring แก้วให้อาหาร (50 cc. )</t>
  </si>
  <si>
    <t>หม้อนอน</t>
  </si>
  <si>
    <t>ชุดทำแผล</t>
  </si>
  <si>
    <t>แผนจัดซื้อ วัสดุประจำเตียง กลุ่มงานการพยาบาล โรงพยาบาลท่ายาง ปีงบประมาณ 2560</t>
  </si>
  <si>
    <t>ลำดับที่</t>
  </si>
  <si>
    <t>วัสดุประจำเตียง</t>
  </si>
  <si>
    <t>อัตราการใช้</t>
  </si>
  <si>
    <t xml:space="preserve">ยอดคงคลัง </t>
  </si>
  <si>
    <t>ปีงบ 59</t>
  </si>
  <si>
    <t>จัดซื้อจริง</t>
  </si>
  <si>
    <t>ผ้ายางสองหน้า  40 หลา</t>
  </si>
  <si>
    <t>ผ้ายางห่อศพ  1.80   50  หลา</t>
  </si>
  <si>
    <t>Gift set</t>
  </si>
  <si>
    <t>ผ้าห่มสามัญ</t>
  </si>
  <si>
    <t>ผ้าปูที่นอนผ้าโทเรสีขาวพิมพ์แดง(ชาย)</t>
  </si>
  <si>
    <t>ผ้าปูที่นอนผ้าโทเรสีขาวพิมพ์ม่วง(หญิง)</t>
  </si>
  <si>
    <t>ผ้าปูที่นอนผ้าโทเรสีม่วง</t>
  </si>
  <si>
    <t>ผ้าปูที่นอนผ้าโทเรสีชมพู+รัตนอาทร</t>
  </si>
  <si>
    <t>ผ้าห่มขนหนูสีชมพูพิมพ์ชื่อรพ.(หญิง)</t>
  </si>
  <si>
    <t>ผ้าห่มขนหนูสีเขียวพิมพ์ชื่อรพ.(ชาย)</t>
  </si>
  <si>
    <t>ที่นอนฟองน้ำอัดแข็งบุหนังเทียมอย่างดี</t>
  </si>
  <si>
    <t>หลัง</t>
  </si>
  <si>
    <t>หมอนฟองน้ำบุหนังเทียมอย่างดี</t>
  </si>
  <si>
    <t>หมอนรองใต้เข่า</t>
  </si>
  <si>
    <t>เสื้อคลุมกืมิโนสีเขียว XL</t>
  </si>
  <si>
    <t>เสื้อคลุมกืมิโนสีเขียว XXL</t>
  </si>
  <si>
    <t>ชุดกางเกงห้องผ่าตัดเขียวอ่อน No.M</t>
  </si>
  <si>
    <t>ชุดกระโปรงห้องผ่าตัดเขียวอ่อน No.M</t>
  </si>
  <si>
    <t>ชุดกระโปรงห้องผ่าตัดเขียวอ่อน No.L</t>
  </si>
  <si>
    <t>เสื้อผู้ป่วยผ้าโทเรสีฟ้า</t>
  </si>
  <si>
    <t>ผ้าถุงโทเรสีฟ้า</t>
  </si>
  <si>
    <t>กางเกงผู้ป่วยผ้าโทเรสีขาวพิมพ์แดง</t>
  </si>
  <si>
    <t>กางเกงผู้ป่วยผ้าโทเรสีชมพู</t>
  </si>
  <si>
    <t>เสื้อผู้ป่วยผ้าโทเรสีขาวพิมพ์แดง</t>
  </si>
  <si>
    <t>เสื้อผู้ป่วยผ้าโทเรสีชมพู</t>
  </si>
  <si>
    <t>เสื้อเด็กผูกข้างกางเกงขาสั้นขาวพิมพ์แดง</t>
  </si>
  <si>
    <t>เสื้อเด็กกลางและกางเกงขาวพิมพ์แดง</t>
  </si>
  <si>
    <t>ชุดเสื้อกางเกงเด็กโตขาวพิมพ์แดง</t>
  </si>
  <si>
    <t>เสื้อเปิดอกผ้าโทเรสีส้ม</t>
  </si>
  <si>
    <t>ผ้าถุงโทเรสีส้ม</t>
  </si>
  <si>
    <t>เสื้อผู้ป่วยผ้าโทเรสีม่วง</t>
  </si>
  <si>
    <t>ผ้าถุงโทเรสีม่วง</t>
  </si>
  <si>
    <t>เสื้อกาวน์ผ่าตัดเขียว L</t>
  </si>
  <si>
    <t>เสื้อกาวน์ผ่าตัดเขียว XL</t>
  </si>
  <si>
    <t>ชุดเสื้อกางเกงเด็กโตโทเรชมพู</t>
  </si>
  <si>
    <t>ชุดเสื้อกางเกงเด็กกลางผ้าโทเรสีชมพู</t>
  </si>
  <si>
    <t>ชุดเสื้อกางเกงเด็กเล็กผูกข้างผ้าโทเรสีชมพู</t>
  </si>
  <si>
    <t>ชุดเสื้อกาวน์ทำคลอดแขนยาวสีฟ้า</t>
  </si>
  <si>
    <t>ชุดเสื้อกางเกงเด็กโตผ้าโทเรสีเขียวอ่อน(ER)</t>
  </si>
  <si>
    <t>ชุดเสื้อกางเกงเด็กเล็กผูกข้างผ้าโทเรสีเขียวอ่อน(ER)</t>
  </si>
  <si>
    <t>เสื้อโทเรผู้ใหญ่ (ER)</t>
  </si>
  <si>
    <t>ผ้าคลุมผู้ป่วย ER</t>
  </si>
  <si>
    <t>ผ้าถุง ER</t>
  </si>
  <si>
    <t>ผ้าปูเตียงรัดมุมโทเรสี OPD</t>
  </si>
  <si>
    <t>ผ้าขวางเตียงสีชมพู</t>
  </si>
  <si>
    <t>ผ้าขาวงเตียงขาวพิมพ์แดง+รัตนอาทร</t>
  </si>
  <si>
    <t>ผ้าขวางกายภาพ</t>
  </si>
  <si>
    <t>ผ้าขวางแผนไทย</t>
  </si>
  <si>
    <t>ผ้าถุงแผนไทย</t>
  </si>
  <si>
    <t>กางเกงแผนไทย</t>
  </si>
  <si>
    <t>เสื้อแผนไทย</t>
  </si>
  <si>
    <t>เสื้อกายภาพ</t>
  </si>
  <si>
    <t>กางเกงกายภาพ</t>
  </si>
  <si>
    <t>ผ้าห่มนวมรัตนอาทร</t>
  </si>
  <si>
    <t>ผ้าถุงสามัญขาว</t>
  </si>
  <si>
    <t>เสื้อสามัญขาว</t>
  </si>
  <si>
    <t>ผ้าถุงพิเศษชมพู</t>
  </si>
  <si>
    <t>เสื้อพิเศษชมพู</t>
  </si>
  <si>
    <t>แผนไทย รัดมุม</t>
  </si>
  <si>
    <t>ปลอกหมอนกายภาพ</t>
  </si>
  <si>
    <t>ปลอกหมอนม่วง</t>
  </si>
  <si>
    <t>ปลอกหมอนชมพู</t>
  </si>
  <si>
    <t>ปลอกหมอนขาว-ม่วง</t>
  </si>
  <si>
    <t>ปลอกหมอนER</t>
  </si>
  <si>
    <t>ปลอกหมอนแผนไทย</t>
  </si>
  <si>
    <t>ผ้าปูเตียงรัดมุมม่วง ER</t>
  </si>
  <si>
    <t>แผนจัดซื้อ วัสดุผ้า กลุ่มงานการพยาบาล โรงพยาบาลท่ายาง ปีงบประมาณ 2560</t>
  </si>
  <si>
    <t>ผ้าโทเรสีเขียวโศก 36" ลายชมพู่</t>
  </si>
  <si>
    <t>หลา</t>
  </si>
  <si>
    <t>ผ้าฝ้ายสีเขียวโศก42-44" ลายชื่อรพ.(ER)</t>
  </si>
  <si>
    <t>ผ้าฝ้ายสีขาว 36" ลายรพ.</t>
  </si>
  <si>
    <t>ผ้าฝ้ายสีขาว 42-44" ลายรพ.</t>
  </si>
  <si>
    <t>ผ้าโทเรสีม่วง 42-44" พิมพ์รพ.</t>
  </si>
  <si>
    <t>ผ้าสาลูสีขาว</t>
  </si>
  <si>
    <t>ผ้าโทเรสีชมพู 42-44" พิมพ์รพ.</t>
  </si>
  <si>
    <t>ผ้าฝ้ายสีเขียวแก่ 42-44" ลายรพ.</t>
  </si>
  <si>
    <t>ผ้าฝ้ายสีเขียวแก่ 60" ลายรพ.</t>
  </si>
  <si>
    <t>ผ้าโทเรสีเขียวอ่อน 44 นิ้วพิมพ์รพ.</t>
  </si>
  <si>
    <t>ผ้าโทเรสีฟ้า 44 นิ้ว พิมพ์รพ.</t>
  </si>
  <si>
    <t>ผ้าโทเรสีส้ม 42-44 นิ้ว พิมพ์รพ.</t>
  </si>
  <si>
    <t>ผ้าฝ้ายสีม่วง 36 "</t>
  </si>
  <si>
    <t>แผนจัดซื้อยาและเวชภัณฑ์ของโรงพยาบาลท่ายาง ประจำปีงบประมาณ 2560</t>
  </si>
  <si>
    <t>รายการยาและเวชภัณฑ์</t>
  </si>
  <si>
    <t>ยอดยา</t>
  </si>
  <si>
    <t>ประมาณการใช้</t>
  </si>
  <si>
    <t>รวม</t>
  </si>
  <si>
    <t>ราคา</t>
  </si>
  <si>
    <t>ปี 57</t>
  </si>
  <si>
    <t>ปี 58</t>
  </si>
  <si>
    <t>คงคลัง</t>
  </si>
  <si>
    <t>ไตรมาสที่ 1</t>
  </si>
  <si>
    <t>ไตรมาสที่ 2</t>
  </si>
  <si>
    <t>ไตรมาสที่ 3</t>
  </si>
  <si>
    <t>ไตรมาสที่ 4</t>
  </si>
  <si>
    <t>ต่อหน่วย</t>
  </si>
  <si>
    <t>ยาเม็ด</t>
  </si>
  <si>
    <t>Actifed-CP</t>
  </si>
  <si>
    <t>1000's</t>
  </si>
  <si>
    <t>Acyclovir 200 mg tablet</t>
  </si>
  <si>
    <t>100's</t>
  </si>
  <si>
    <t>Acyclovir 400 mg tablet</t>
  </si>
  <si>
    <t>70's</t>
  </si>
  <si>
    <t>Adalat 20  mg CR capsule</t>
  </si>
  <si>
    <t>Air-X tablet</t>
  </si>
  <si>
    <t>500's</t>
  </si>
  <si>
    <t>Albendazole  200 mg</t>
  </si>
  <si>
    <t>Allopurinol 100 mg</t>
  </si>
  <si>
    <r>
      <t>Alpha D</t>
    </r>
    <r>
      <rPr>
        <vertAlign val="subscript"/>
        <sz val="14"/>
        <rFont val="CordiaUPC"/>
        <family val="2"/>
      </rPr>
      <t xml:space="preserve">3 </t>
    </r>
    <r>
      <rPr>
        <sz val="14"/>
        <rFont val="CordiaUPC"/>
        <family val="2"/>
      </rPr>
      <t>0.25 mcg</t>
    </r>
  </si>
  <si>
    <t>50's</t>
  </si>
  <si>
    <t xml:space="preserve">Amitriptylline 10 mg </t>
  </si>
  <si>
    <t xml:space="preserve">Amitriptylline 25 mg </t>
  </si>
  <si>
    <t>Amlodipine 5 mg</t>
  </si>
  <si>
    <t>10x10's</t>
  </si>
  <si>
    <t xml:space="preserve">Amoxycillin 250 mg </t>
  </si>
  <si>
    <t xml:space="preserve">Amoxycillin 500 mg </t>
  </si>
  <si>
    <t>Antacid tablet</t>
  </si>
  <si>
    <t>Artesunate tablet</t>
  </si>
  <si>
    <t>12's</t>
  </si>
  <si>
    <t xml:space="preserve"> -</t>
  </si>
  <si>
    <t>Aspent 300 mg tablet</t>
  </si>
  <si>
    <t>Aspirin 81 mg tablet</t>
  </si>
  <si>
    <t>Atenolol 100 mg tablet</t>
  </si>
  <si>
    <t>Atenolol 50 mg tablet</t>
  </si>
  <si>
    <t>Augmentin tablet 1 gm</t>
  </si>
  <si>
    <t>10's</t>
  </si>
  <si>
    <t>Augmentin tablet 375 mg</t>
  </si>
  <si>
    <t>50"s</t>
  </si>
  <si>
    <t>Belladonna tablet (Buscopan)</t>
  </si>
  <si>
    <t xml:space="preserve">Benhexol 2 mg </t>
  </si>
  <si>
    <t>Betahistine</t>
  </si>
  <si>
    <t>Bisacodyl 5 mg</t>
  </si>
  <si>
    <t>Bisolvon tablet</t>
  </si>
  <si>
    <t>Blopress 8 mg</t>
  </si>
  <si>
    <t>28's</t>
  </si>
  <si>
    <t>Cafergot tablet</t>
  </si>
  <si>
    <t>200's</t>
  </si>
  <si>
    <t>Calcium carbonate</t>
  </si>
  <si>
    <t>Captopril 25 mg</t>
  </si>
  <si>
    <t>Carbamazepine (Tegretal)</t>
  </si>
  <si>
    <t>Cefdinir 100 mg</t>
  </si>
  <si>
    <t>Cetirizine 10 mg</t>
  </si>
  <si>
    <t>Chlopromazine 100 mg</t>
  </si>
  <si>
    <t xml:space="preserve">Chloroquine phosphate 250 mg </t>
  </si>
  <si>
    <t>Chlorpheniramine 4 mg</t>
  </si>
  <si>
    <t>Cinnarizine tablet</t>
  </si>
  <si>
    <t>Ciprofloxacin 250 mg</t>
  </si>
  <si>
    <t>clarithromycin 250 mg</t>
  </si>
  <si>
    <t>clarithromycin 500 mg</t>
  </si>
  <si>
    <t>Clinda 300 mg</t>
  </si>
  <si>
    <t>Clotrimazole troch</t>
  </si>
  <si>
    <t>Colchicine tablet</t>
  </si>
  <si>
    <t xml:space="preserve">Co-trimoxazole </t>
  </si>
  <si>
    <t>Cycloprogynova</t>
  </si>
  <si>
    <t>Cyproheptadine tablet</t>
  </si>
  <si>
    <t>Cytotec 200 mg</t>
  </si>
  <si>
    <t>140's</t>
  </si>
  <si>
    <t>Daflon 500 mg tablet</t>
  </si>
  <si>
    <t>100"s</t>
  </si>
  <si>
    <t xml:space="preserve">Dapsone </t>
  </si>
  <si>
    <t>Dextrometrophan 15 mg</t>
  </si>
  <si>
    <t>Diamox 250 mg</t>
  </si>
  <si>
    <t xml:space="preserve">Diazepam 2 mg </t>
  </si>
  <si>
    <t xml:space="preserve">Diazepam 5 mg </t>
  </si>
  <si>
    <t>Diclofenac tablet</t>
  </si>
  <si>
    <t>Dicloxacillin 250 mg</t>
  </si>
  <si>
    <t>Digoxin tablet</t>
  </si>
  <si>
    <t>Dilantin 100 mg capsule</t>
  </si>
  <si>
    <t>Dimenhydrinate 50 mg</t>
  </si>
  <si>
    <t>Doxazosin 2 mg</t>
  </si>
  <si>
    <t>Doxazosin 4 mg</t>
  </si>
  <si>
    <t>Doxycycline capsule</t>
  </si>
  <si>
    <t>Eltroxin tablet</t>
  </si>
  <si>
    <t>Enaril 20 mg tablet</t>
  </si>
  <si>
    <t>Enaril 5 mg tablet</t>
  </si>
  <si>
    <t>Erythromycin 250 mg tablet</t>
  </si>
  <si>
    <t>Essential tab</t>
  </si>
  <si>
    <t>Ferrous fumarate</t>
  </si>
  <si>
    <t>Filadec</t>
  </si>
  <si>
    <t>Fluconazole 200 mg</t>
  </si>
  <si>
    <t>Fluoxetin tab</t>
  </si>
  <si>
    <t>Folic acid tablet</t>
  </si>
  <si>
    <t>Furosemide 40 mg</t>
  </si>
  <si>
    <t>Furosemide 500 mg</t>
  </si>
  <si>
    <t>Gemfibrozil(Lopid) 300 mg capsule</t>
  </si>
  <si>
    <t>Gemfibrozil(Lopid) 600 mg capsule</t>
  </si>
  <si>
    <t>Glipizide(Minidiab) 5 mg tablet</t>
  </si>
  <si>
    <t>Griseofulvin 500 mg tablet</t>
  </si>
  <si>
    <t xml:space="preserve">Haloperidol  0.5 mg </t>
  </si>
  <si>
    <t xml:space="preserve">Haloperidol  2 mg </t>
  </si>
  <si>
    <t xml:space="preserve">Haloperidol  5 mg </t>
  </si>
  <si>
    <t>Hydralazine 25 mg</t>
  </si>
  <si>
    <t>Hydralazine 50 mg</t>
  </si>
  <si>
    <t>Hydrochlorothiazide 25 mg</t>
  </si>
  <si>
    <t>Hydroxyzine(Atarax) tablet</t>
  </si>
  <si>
    <t>1000"s</t>
  </si>
  <si>
    <t>Ibilex 250 mg capsule</t>
  </si>
  <si>
    <t xml:space="preserve">Ibuprofen 200 mg </t>
  </si>
  <si>
    <t xml:space="preserve">Ibuprofen 400 mg </t>
  </si>
  <si>
    <t>Isordil 20 mg tablet</t>
  </si>
  <si>
    <t>Isordil 5 mg tablet</t>
  </si>
  <si>
    <t>Isosorbide dinitrate 10 mg</t>
  </si>
  <si>
    <t>Loratadine 10 mg</t>
  </si>
  <si>
    <t>Lorazepam 0.5 mg tablet</t>
  </si>
  <si>
    <t xml:space="preserve">Losartan </t>
  </si>
  <si>
    <t>300's</t>
  </si>
  <si>
    <t>Losec</t>
  </si>
  <si>
    <t>Madiplot 20 mg</t>
  </si>
  <si>
    <t xml:space="preserve">Mecobalamin </t>
  </si>
  <si>
    <t>Mefenemic acid 250 mg</t>
  </si>
  <si>
    <t>Mefloquine 250 mg</t>
  </si>
  <si>
    <t>Meloxicam 7.5 mg</t>
  </si>
  <si>
    <t xml:space="preserve">Metformin 500 mg  </t>
  </si>
  <si>
    <t>Methimazole</t>
  </si>
  <si>
    <t xml:space="preserve">Methyldopa 250 mg  </t>
  </si>
  <si>
    <t xml:space="preserve">Metronidazole 200 mg </t>
  </si>
  <si>
    <t>Moduretec</t>
  </si>
  <si>
    <t>Motilium tablet</t>
  </si>
  <si>
    <t xml:space="preserve">Multivitamin </t>
  </si>
  <si>
    <t>Naproxen 250 mg</t>
  </si>
  <si>
    <t xml:space="preserve">Norfloxacin 400 mg </t>
  </si>
  <si>
    <t>400's</t>
  </si>
  <si>
    <t>Obimin AZ</t>
  </si>
  <si>
    <t>30's</t>
  </si>
  <si>
    <t>Oseltamivir 30 mg</t>
  </si>
  <si>
    <t>Oseltamivir 45 mg</t>
  </si>
  <si>
    <t>Oseltamivir 75 mg</t>
  </si>
  <si>
    <t>250's</t>
  </si>
  <si>
    <t>Ofloxacin 100 g</t>
  </si>
  <si>
    <t>Paracetamol 325 mg tablet</t>
  </si>
  <si>
    <t>Paracetamol 500 mg tablet</t>
  </si>
  <si>
    <t>Phenobarbitone 60 mg</t>
  </si>
  <si>
    <t>Plasil tablet 10 mg</t>
  </si>
  <si>
    <t xml:space="preserve">Plavix </t>
  </si>
  <si>
    <t>Postinor</t>
  </si>
  <si>
    <t>2's</t>
  </si>
  <si>
    <t>Potassium Chloride (KCl) tablet</t>
  </si>
  <si>
    <t>Prazosin (Minipress)  tablet</t>
  </si>
  <si>
    <t>Prednisolone  5  mg</t>
  </si>
  <si>
    <t>Premarine 0.625 mg tablet</t>
  </si>
  <si>
    <t>Primalut-N tablet</t>
  </si>
  <si>
    <t xml:space="preserve">Primaquin 15 mg </t>
  </si>
  <si>
    <t xml:space="preserve">Propranolol 10 mg </t>
  </si>
  <si>
    <t>Propylthiouracil  50 mg</t>
  </si>
  <si>
    <t>Quinine sulphate 300 mg</t>
  </si>
  <si>
    <t>Ranitidine 150 mg</t>
  </si>
  <si>
    <t>Renvela</t>
  </si>
  <si>
    <t>Ropect</t>
  </si>
  <si>
    <t>Roxithromycin 150 mg tablet</t>
  </si>
  <si>
    <t>Salbutamol 2 mg</t>
  </si>
  <si>
    <t>Senokot tablet</t>
  </si>
  <si>
    <t>Simvastatin(Zimmex) 20 mg</t>
  </si>
  <si>
    <t>Sinemet</t>
  </si>
  <si>
    <t>Sodamint tablet</t>
  </si>
  <si>
    <t>Sodium Chloride 300 mg</t>
  </si>
  <si>
    <t>Spironolactone tablet</t>
  </si>
  <si>
    <t>Theophylline 200 mg tablet</t>
  </si>
  <si>
    <t>Tolperisone(Mydocalm) tablet</t>
  </si>
  <si>
    <t>Tramadol 50 mg capsule</t>
  </si>
  <si>
    <t>Tranxene capsule</t>
  </si>
  <si>
    <t>Ultracarbon 5 mg powder</t>
  </si>
  <si>
    <t>25's</t>
  </si>
  <si>
    <t>Ultracarbon tablet</t>
  </si>
  <si>
    <t>Utmos 30 mg</t>
  </si>
  <si>
    <t xml:space="preserve">Vitamin B complex </t>
  </si>
  <si>
    <t>Vitamin B1 tablet</t>
  </si>
  <si>
    <t>Vitamin B2 tablet</t>
  </si>
  <si>
    <t>Vitamin B6 10 mg</t>
  </si>
  <si>
    <t>Vitamin B6 50 mg</t>
  </si>
  <si>
    <t>Vitamin C tablet</t>
  </si>
  <si>
    <t>Warfarin 3 mg tablet</t>
  </si>
  <si>
    <t>Warfarin 5 mg tablet</t>
  </si>
  <si>
    <t>ยาน้ำ</t>
  </si>
  <si>
    <t>Acetin</t>
  </si>
  <si>
    <t>Albendazole suspension 100 mg/5 ml</t>
  </si>
  <si>
    <t>20 ml</t>
  </si>
  <si>
    <t>Amoxicillin dry syrup 125 mg/5 ml</t>
  </si>
  <si>
    <t>60 ml</t>
  </si>
  <si>
    <t>Antacid gel</t>
  </si>
  <si>
    <t>240 ml</t>
  </si>
  <si>
    <t>Augmentin syr</t>
  </si>
  <si>
    <t>70 ml</t>
  </si>
  <si>
    <t>Bisolvon syr</t>
  </si>
  <si>
    <t>Brown mixture ยาแก้ไอน้ำดำ</t>
  </si>
  <si>
    <t>180 ml</t>
  </si>
  <si>
    <t>Brufen syr</t>
  </si>
  <si>
    <t>Buscopan syr</t>
  </si>
  <si>
    <t>Cetirizine  syr</t>
  </si>
  <si>
    <t>Chlorpheniramine maleate syrup</t>
  </si>
  <si>
    <t>Co-trimoxazole suspension</t>
  </si>
  <si>
    <t>Dicloxacillin dry syrup 125 mg/5 ml</t>
  </si>
  <si>
    <t>Erytromycin syr</t>
  </si>
  <si>
    <t>Eurofer</t>
  </si>
  <si>
    <t>Flagyl syr</t>
  </si>
  <si>
    <t>100 ml</t>
  </si>
  <si>
    <t>Guaifenesin syrup 100 mg/5 ml</t>
  </si>
  <si>
    <t>Hemonic syr</t>
  </si>
  <si>
    <t>120 ml</t>
  </si>
  <si>
    <t>Kayexalate</t>
  </si>
  <si>
    <t>5 gm</t>
  </si>
  <si>
    <t>Lactulose</t>
  </si>
  <si>
    <t>Milk of magnesia</t>
  </si>
  <si>
    <t>Mixt. Carminative</t>
  </si>
  <si>
    <t>Motilium syr</t>
  </si>
  <si>
    <t>30 ml</t>
  </si>
  <si>
    <t xml:space="preserve">Multivitamin dry syrup </t>
  </si>
  <si>
    <t>Paracatamol syr</t>
  </si>
  <si>
    <t>Paracatamol syr Drops</t>
  </si>
  <si>
    <t>15 ml</t>
  </si>
  <si>
    <t>Potassium Chloride</t>
  </si>
  <si>
    <t>Salbutamol syrup 2 mg/5 ml</t>
  </si>
  <si>
    <t>Simethicone drops</t>
  </si>
  <si>
    <t>เกลือแร่รสส้ม</t>
  </si>
  <si>
    <t>เกลือแร่สำหรับเด็ก</t>
  </si>
  <si>
    <t>ยาฉีด</t>
  </si>
  <si>
    <t>10%Albumin 50 ml</t>
  </si>
  <si>
    <t>50 ml vial</t>
  </si>
  <si>
    <t>2- PAM inj</t>
  </si>
  <si>
    <t>/vial</t>
  </si>
  <si>
    <t>Acetin inj</t>
  </si>
  <si>
    <t>/ amp</t>
  </si>
  <si>
    <t>Adenosine3 mg/ml</t>
  </si>
  <si>
    <t>Adrenaline 1 mg/ml</t>
  </si>
  <si>
    <t>1 ml amp</t>
  </si>
  <si>
    <t>Amikacin sulfate 500 mg/2 ml</t>
  </si>
  <si>
    <t>2 ml vial</t>
  </si>
  <si>
    <t>Amphotericin B</t>
  </si>
  <si>
    <t xml:space="preserve">Ampicillin 1 gm </t>
  </si>
  <si>
    <t>1 vial</t>
  </si>
  <si>
    <t xml:space="preserve">Ampicillin 500 mg </t>
  </si>
  <si>
    <t>Atropine sulfate 0.60 mg/ml</t>
  </si>
  <si>
    <t>Augmentin 1.2 gm</t>
  </si>
  <si>
    <t>Benzathine ing</t>
  </si>
  <si>
    <t>Calcium gluconate BP 10%w/v</t>
  </si>
  <si>
    <t>/amp</t>
  </si>
  <si>
    <t>Cardepine</t>
  </si>
  <si>
    <t>2 ml amp</t>
  </si>
  <si>
    <t>Cef - 3 250 mg</t>
  </si>
  <si>
    <t>Cef - 4</t>
  </si>
  <si>
    <t>Cefazolin 1 gm inj.</t>
  </si>
  <si>
    <t>Ceftriaxone (Cef - 3) 1 gm (IV) inj</t>
  </si>
  <si>
    <t>/ขวด</t>
  </si>
  <si>
    <t>Chlorpheniramine maleate 10 mg/ml</t>
  </si>
  <si>
    <t>Chlorpromazine 50 mg/2 ml</t>
  </si>
  <si>
    <t>Ciproflox IV</t>
  </si>
  <si>
    <t>200 mg</t>
  </si>
  <si>
    <t>Claforan 1 g</t>
  </si>
  <si>
    <t>Cloxacillin 1 gm</t>
  </si>
  <si>
    <t>Codarone ing</t>
  </si>
  <si>
    <t>6amp/กล่อง</t>
  </si>
  <si>
    <t>Dexamethasone sodium phosphate</t>
  </si>
  <si>
    <t>Dextrose 50% w/v inj 50 ml</t>
  </si>
  <si>
    <t>Diazepam 10 mg/2 ml</t>
  </si>
  <si>
    <t>Diclofenac inj</t>
  </si>
  <si>
    <t>Digoxin 0.5 mg inj</t>
  </si>
  <si>
    <t>Dimenhydrinate inj</t>
  </si>
  <si>
    <t>Dopamine 250 mg inj</t>
  </si>
  <si>
    <t>Dormicum inj</t>
  </si>
  <si>
    <t>Encifer</t>
  </si>
  <si>
    <t>Fentanyl inj</t>
  </si>
  <si>
    <t>Furosemide 20 mg/2 ml</t>
  </si>
  <si>
    <t>Furosemide 250 mg/25 ml</t>
  </si>
  <si>
    <t>Gentamicin sulfate 80 mg/2 ml</t>
  </si>
  <si>
    <t>Hadol 5</t>
  </si>
  <si>
    <t>Hadol 50</t>
  </si>
  <si>
    <t>Hemax</t>
  </si>
  <si>
    <t>25 vial</t>
  </si>
  <si>
    <t>Heparin</t>
  </si>
  <si>
    <t>Hepatitis B vaccine</t>
  </si>
  <si>
    <t>Humalin 70/30 ( Penfil )</t>
  </si>
  <si>
    <t>Hyoscine-N-butylbromide 20 mg/ml</t>
  </si>
  <si>
    <t>Hypercrit</t>
  </si>
  <si>
    <t>Ketamine inj 10cc</t>
  </si>
  <si>
    <t>Lidocain 2% with adrenaline inj 50 cc.</t>
  </si>
  <si>
    <t>20 ml/vial</t>
  </si>
  <si>
    <t>Lidocaine hydrochloride 1%w/v</t>
  </si>
  <si>
    <t>20 ml vial</t>
  </si>
  <si>
    <t>Lidocaine hydrochloride 2%w/v</t>
  </si>
  <si>
    <t>20 ml /vial</t>
  </si>
  <si>
    <t>Magnesium sulfate 10%</t>
  </si>
  <si>
    <t>Magnesium sulfate 50%</t>
  </si>
  <si>
    <t>Marcaine</t>
  </si>
  <si>
    <t>Methergin inj</t>
  </si>
  <si>
    <t>Metoclopramide 10 mg/2 ml</t>
  </si>
  <si>
    <t>Metronidazole inj</t>
  </si>
  <si>
    <t>Morphine inj</t>
  </si>
  <si>
    <t>Narcan inj</t>
  </si>
  <si>
    <t>NPH-N ( Penfil )</t>
  </si>
  <si>
    <t>NPH-R</t>
  </si>
  <si>
    <t>Omeprazole inj</t>
  </si>
  <si>
    <t>40 mg/Amp</t>
  </si>
  <si>
    <t>Oxytocin inj</t>
  </si>
  <si>
    <t>Pavolon (Norcuron)</t>
  </si>
  <si>
    <t>1/กล่อง</t>
  </si>
  <si>
    <t>PCEC</t>
  </si>
  <si>
    <t>/dose</t>
  </si>
  <si>
    <t>Penicillin G</t>
  </si>
  <si>
    <t>Pethidine inj</t>
  </si>
  <si>
    <t>Phenytoin 250 mg inj.</t>
  </si>
  <si>
    <t>Potassium Chloride 20 mEq  10 ml</t>
  </si>
  <si>
    <t>Propofol</t>
  </si>
  <si>
    <t>Prostigmine inj</t>
  </si>
  <si>
    <t>Quinine dihydrochloride 600 mg/2 ml</t>
  </si>
  <si>
    <t>Rabies antiserum (ERIG)</t>
  </si>
  <si>
    <t>Ranitidine inj.</t>
  </si>
  <si>
    <t>Sodium bicarbonate inj</t>
  </si>
  <si>
    <t>50 ml/vial</t>
  </si>
  <si>
    <t>Solu-cortef 100 mg.</t>
  </si>
  <si>
    <t>Sterile water for inj,10 ml</t>
  </si>
  <si>
    <t>Succinyl inj</t>
  </si>
  <si>
    <t>Terbutaline sulfate 0.5 mg/ml</t>
  </si>
  <si>
    <t>Tetanus Antitoxoid (Human)</t>
  </si>
  <si>
    <t>Tetanus-difteri toxoid</t>
  </si>
  <si>
    <t>Tetanus Hum</t>
  </si>
  <si>
    <t>Thiopentene 1 gm inj</t>
  </si>
  <si>
    <t>Tramadol HCl (Mabron) inj</t>
  </si>
  <si>
    <t>Triamcinolone inj 5 cc</t>
  </si>
  <si>
    <t>Vancoycin 1 gm</t>
  </si>
  <si>
    <t>Vial</t>
  </si>
  <si>
    <t>Vitamin B.complex inj</t>
  </si>
  <si>
    <t>Vitamin B1 inj</t>
  </si>
  <si>
    <t>Vitamin K inj 10 mg</t>
  </si>
  <si>
    <t>Vitamin K1 inj</t>
  </si>
  <si>
    <t>ยาใช้ภายนอก</t>
  </si>
  <si>
    <t>Acyclovir cream 5gm</t>
  </si>
  <si>
    <t>/ซอง</t>
  </si>
  <si>
    <t>Antazoline+Tetryzoline (Hista-oph)</t>
  </si>
  <si>
    <t>/5 ml</t>
  </si>
  <si>
    <t>Aromatic Ammonia spirit</t>
  </si>
  <si>
    <t>450 ml</t>
  </si>
  <si>
    <t>Awamys</t>
  </si>
  <si>
    <t>Beradual Forte</t>
  </si>
  <si>
    <t>Beradual inhaler</t>
  </si>
  <si>
    <t>Beradual Solution</t>
  </si>
  <si>
    <t>Betamethasone cream 0.1%w/w</t>
  </si>
  <si>
    <t>500 gm</t>
  </si>
  <si>
    <t>Calamine lotion</t>
  </si>
  <si>
    <t>/60 ml</t>
  </si>
  <si>
    <t>Chloramphenicol ear drop</t>
  </si>
  <si>
    <t>/10 ml</t>
  </si>
  <si>
    <t>Chloramphenicol eye drop</t>
  </si>
  <si>
    <t>Chloramphenicol eye oint</t>
  </si>
  <si>
    <t>/หลอด</t>
  </si>
  <si>
    <t xml:space="preserve">Clobetasol propionate </t>
  </si>
  <si>
    <t>Clotrimazole cream 1%w/w</t>
  </si>
  <si>
    <t xml:space="preserve">Clotrimazole vaginol tabs </t>
  </si>
  <si>
    <t>6 tabs</t>
  </si>
  <si>
    <t>Concon</t>
  </si>
  <si>
    <t>/15 ml</t>
  </si>
  <si>
    <t>Dexamethasone+Neomycin (Dex-oph)</t>
  </si>
  <si>
    <t>Ethyl Chloride</t>
  </si>
  <si>
    <t>Flu Oph</t>
  </si>
  <si>
    <t>Genitan Violet</t>
  </si>
  <si>
    <t>15 CC</t>
  </si>
  <si>
    <t>Glycerine borax</t>
  </si>
  <si>
    <t>Gynecon</t>
  </si>
  <si>
    <t>Inflammide MDI (Pulmicort)</t>
  </si>
  <si>
    <t>Inf Oph</t>
  </si>
  <si>
    <t>Ketoconazole shampoo</t>
  </si>
  <si>
    <t>/100 ml</t>
  </si>
  <si>
    <t>K-Y lubricating jelly</t>
  </si>
  <si>
    <t>/50 gm</t>
  </si>
  <si>
    <t>Lac - oph</t>
  </si>
  <si>
    <t>10 ml</t>
  </si>
  <si>
    <t>Methyl salicylate cream (Balm) Neotica</t>
  </si>
  <si>
    <t>/25gm</t>
  </si>
  <si>
    <t>Neomycin+Polymyxin B+Gramicidin(Poly-oph)</t>
  </si>
  <si>
    <t>Olive oil 450 ml</t>
  </si>
  <si>
    <t>Piroxicam gel</t>
  </si>
  <si>
    <t>/25 gm</t>
  </si>
  <si>
    <t>Podophylline</t>
  </si>
  <si>
    <t>Proctocedryl ointment</t>
  </si>
  <si>
    <t>Proctocedryl suppo.</t>
  </si>
  <si>
    <t>/10 tabs</t>
  </si>
  <si>
    <t>Salbutamol 0.5%w/v (Asmasal)</t>
  </si>
  <si>
    <t>/20 ml</t>
  </si>
  <si>
    <t>Salbutamol inhaler</t>
  </si>
  <si>
    <t>/กล่อง</t>
  </si>
  <si>
    <t>Salbutamol Nebule</t>
  </si>
  <si>
    <t>Scabiside emulsion ยารักษาหิดเหา</t>
  </si>
  <si>
    <t>Seretide</t>
  </si>
  <si>
    <t>Silver sulfadiazine 25 gm</t>
  </si>
  <si>
    <t>Sofra-tulle</t>
  </si>
  <si>
    <t>Special mouth wash</t>
  </si>
  <si>
    <t>Symbicort</t>
  </si>
  <si>
    <t>TA oral paste 1 gm</t>
  </si>
  <si>
    <t>Terramycin eye oint</t>
  </si>
  <si>
    <t>Tetracaine eye drop</t>
  </si>
  <si>
    <t>Timolol 0.5%(Glauco-oph)</t>
  </si>
  <si>
    <t>Triamcinolone acetonide 0.02%,500gm</t>
  </si>
  <si>
    <t>Triamcinolone acetonide 0.1%</t>
  </si>
  <si>
    <t>Triamcinolone acetonide lotion</t>
  </si>
  <si>
    <t>Unison 100 ml</t>
  </si>
  <si>
    <t>/1 อัน</t>
  </si>
  <si>
    <t>Unison Edema  20 ml</t>
  </si>
  <si>
    <t>5/อัน</t>
  </si>
  <si>
    <t>Urea cream</t>
  </si>
  <si>
    <t>35 gm</t>
  </si>
  <si>
    <t>Vasaline</t>
  </si>
  <si>
    <t>45 gm</t>
  </si>
  <si>
    <t>Whitfield's ointment 15 gm</t>
  </si>
  <si>
    <t>Xylocaine Jelly 2%</t>
  </si>
  <si>
    <t>30 gm</t>
  </si>
  <si>
    <t>Xylocaine viscous</t>
  </si>
  <si>
    <t>Zine Oxide paste</t>
  </si>
  <si>
    <t>แก้ไอมะขามป้อม</t>
  </si>
  <si>
    <t>ขมิ้นชันแคปซูล</t>
  </si>
  <si>
    <t>ครีมไพลจีซาล</t>
  </si>
  <si>
    <t>15 gm</t>
  </si>
  <si>
    <t>จันทลีลา</t>
  </si>
  <si>
    <t>ฟ้าทะลายโจรแคปซูล</t>
  </si>
  <si>
    <t>ยาอมมะแว้ง รสบ๊วย</t>
  </si>
  <si>
    <t>20's</t>
  </si>
  <si>
    <t>สหัสธารา</t>
  </si>
  <si>
    <t>น้ำเกลือ&amp;septic</t>
  </si>
  <si>
    <t>0.9% Normal saline 100 ml</t>
  </si>
  <si>
    <t xml:space="preserve"> ถุง</t>
  </si>
  <si>
    <t>0.9% Normal saline 1000 ml</t>
  </si>
  <si>
    <t>0.9% Normal saline 1000 ml ล้างแผล</t>
  </si>
  <si>
    <t>0.9% Normal saline 500 ml ล้างแผล</t>
  </si>
  <si>
    <t>3% NaCl</t>
  </si>
  <si>
    <t>500 ml</t>
  </si>
  <si>
    <t>Acetate ringer solution 1000 ml</t>
  </si>
  <si>
    <t>Alcohlo 60 ml</t>
  </si>
  <si>
    <t>Alcohol 95%</t>
  </si>
  <si>
    <t>Alcohol gel</t>
  </si>
  <si>
    <t>300 ml</t>
  </si>
  <si>
    <t>Ammonia</t>
  </si>
  <si>
    <t xml:space="preserve">Chlorhexidine 5% </t>
  </si>
  <si>
    <t>gallon</t>
  </si>
  <si>
    <t>D-10-S/2  1000 ml</t>
  </si>
  <si>
    <t>D-5-S 1000 ml</t>
  </si>
  <si>
    <t>D-5-S 500 ml</t>
  </si>
  <si>
    <t>D-5-S/2 1000 ml</t>
  </si>
  <si>
    <t>D-5-S/2 500 ml</t>
  </si>
  <si>
    <t>D-5-S/3 1000 ml</t>
  </si>
  <si>
    <t>D-5-S/3 500 ml</t>
  </si>
  <si>
    <t>D-5-S/4 1000 ml</t>
  </si>
  <si>
    <t>D-5-S/4 500 ml</t>
  </si>
  <si>
    <t>D-5-S/5 500 ml</t>
  </si>
  <si>
    <t>D-5-W 100 ml</t>
  </si>
  <si>
    <t>D-5-W 1000 ml</t>
  </si>
  <si>
    <t>D-5-W 500 ml</t>
  </si>
  <si>
    <t>Dextran 40</t>
  </si>
  <si>
    <t>Formaldehyde solution (Formalin)</t>
  </si>
  <si>
    <t>Glutavalodehyde</t>
  </si>
  <si>
    <t>Hibiscrub</t>
  </si>
  <si>
    <t>Hydrogen peroxide</t>
  </si>
  <si>
    <t>Kidmin</t>
  </si>
  <si>
    <t>NSS ล้างจมูก</t>
  </si>
  <si>
    <t>Ocusol</t>
  </si>
  <si>
    <t>Povidone Iodine</t>
  </si>
  <si>
    <t xml:space="preserve">Povidone Iodine </t>
  </si>
  <si>
    <t>Povidone Iodine solution 10%w/v</t>
  </si>
  <si>
    <t>4.5 l</t>
  </si>
  <si>
    <t>Rubbing Alcohol 70%v/v</t>
  </si>
  <si>
    <t>Sodium hypochlorite</t>
  </si>
  <si>
    <t>Sterile water 100 ml</t>
  </si>
  <si>
    <t>Sterile water 1000 ml</t>
  </si>
  <si>
    <t>Virkon</t>
  </si>
  <si>
    <t>Parasafe 16.2 gm</t>
  </si>
  <si>
    <t>ยาคุมกำเนิด + ถุงยางอนามัย</t>
  </si>
  <si>
    <t>Arden</t>
  </si>
  <si>
    <t>50 / แผง</t>
  </si>
  <si>
    <t>Condom 49 mm</t>
  </si>
  <si>
    <t>100 อัน</t>
  </si>
  <si>
    <t>Condom 52 mm</t>
  </si>
  <si>
    <t>DMPA</t>
  </si>
  <si>
    <t>Extuton</t>
  </si>
  <si>
    <t>28/แผง</t>
  </si>
  <si>
    <t>Jenny</t>
  </si>
  <si>
    <t>50 แผง</t>
  </si>
  <si>
    <t>Implanon</t>
  </si>
  <si>
    <t>แผนจัดซื้อเวชภัณฑ์มิใช่ยาของโรงพยาบาลท่ายาง ประจำปีงบประมาณ 2559</t>
  </si>
  <si>
    <t>ขนาด</t>
  </si>
  <si>
    <t>คงเหลือ</t>
  </si>
  <si>
    <t>บรรจุ</t>
  </si>
  <si>
    <t>Arm sling</t>
  </si>
  <si>
    <t>S</t>
  </si>
  <si>
    <t>M</t>
  </si>
  <si>
    <t>L</t>
  </si>
  <si>
    <t>XL</t>
  </si>
  <si>
    <t>Blood set</t>
  </si>
  <si>
    <t>Clavical</t>
  </si>
  <si>
    <t>Coban</t>
  </si>
  <si>
    <r>
      <t>1</t>
    </r>
    <r>
      <rPr>
        <sz val="16"/>
        <color indexed="8"/>
        <rFont val="Calibri"/>
        <family val="2"/>
      </rPr>
      <t>"</t>
    </r>
  </si>
  <si>
    <t>3"</t>
  </si>
  <si>
    <t>Confro Bandage</t>
  </si>
  <si>
    <t>4"</t>
  </si>
  <si>
    <t>Elastic bandage</t>
  </si>
  <si>
    <t>2"</t>
  </si>
  <si>
    <t>6"</t>
  </si>
  <si>
    <t>Finger splint</t>
  </si>
  <si>
    <t>1/2"</t>
  </si>
  <si>
    <t>3/4"</t>
  </si>
  <si>
    <t>Foley</t>
  </si>
  <si>
    <t>Foley cath 3 ทาง</t>
  </si>
  <si>
    <t>Hep lock</t>
  </si>
  <si>
    <t>I.V. catheter</t>
  </si>
  <si>
    <t>Infusion set</t>
  </si>
  <si>
    <t>Inno fix</t>
  </si>
  <si>
    <t>10cm</t>
  </si>
  <si>
    <t>Inno plas</t>
  </si>
  <si>
    <t>Microdrip</t>
  </si>
  <si>
    <t>Micropore</t>
  </si>
  <si>
    <t>1"</t>
  </si>
  <si>
    <t>M-splint</t>
  </si>
  <si>
    <t>NG</t>
  </si>
  <si>
    <t>Scalp vein</t>
  </si>
  <si>
    <t>Set IV</t>
  </si>
  <si>
    <t>Soft collar</t>
  </si>
  <si>
    <t>Sprint roll</t>
  </si>
  <si>
    <t>Tegaderm</t>
  </si>
  <si>
    <t>4x4</t>
  </si>
  <si>
    <t>6x7</t>
  </si>
  <si>
    <t>Thoracic</t>
  </si>
  <si>
    <t>Transopore</t>
  </si>
  <si>
    <t>Urine bag</t>
  </si>
  <si>
    <t>ขวดพลาสติก</t>
  </si>
  <si>
    <t>60ซีซี</t>
  </si>
  <si>
    <t>180 ซีซี</t>
  </si>
  <si>
    <t>ซองซิปใส</t>
  </si>
  <si>
    <t>6x8</t>
  </si>
  <si>
    <t>8x12</t>
  </si>
  <si>
    <t>10x15</t>
  </si>
  <si>
    <t>12x18</t>
  </si>
  <si>
    <t>13x20</t>
  </si>
  <si>
    <t>ซองซิปสีชา</t>
  </si>
  <si>
    <t>ถุงหิ้ว รพ.</t>
  </si>
  <si>
    <t>4x9</t>
  </si>
  <si>
    <t>6x14</t>
  </si>
  <si>
    <t>ถุงหิ้ว สอ.</t>
  </si>
  <si>
    <t>ใบสั่งยา</t>
  </si>
  <si>
    <t>สติ๊กเกอร์ฉลากช่วย</t>
  </si>
  <si>
    <t>สติ๊กเกอร์ต่อเนื่อง</t>
  </si>
  <si>
    <t>Hard collar</t>
  </si>
  <si>
    <t>แผนจัดซื้อวัสดุวิทยาศาสตร์  ปีงบประมาณ 2560</t>
  </si>
  <si>
    <t>การใช้ย้อนหลัง 3ปี</t>
  </si>
  <si>
    <t>รวมจัดซื้อจริง</t>
  </si>
  <si>
    <t>ประมาณ</t>
  </si>
  <si>
    <t>รวมประมาณ</t>
  </si>
  <si>
    <t>Micro Tube EDTA 0.5 ml.</t>
  </si>
  <si>
    <t>100 / box</t>
  </si>
  <si>
    <t>Vacutest  Tube EDTA 2 ml.</t>
  </si>
  <si>
    <t>Microtube Lithium Heparin0.5 ml.</t>
  </si>
  <si>
    <t>Tube Lithium Heparin 3 ml.</t>
  </si>
  <si>
    <t>TUBE KF+Na2EDTA 2.5 ml.</t>
  </si>
  <si>
    <t>Tube Clot Activater 4.5 ml.</t>
  </si>
  <si>
    <t>Test Tube   12x75 mm</t>
  </si>
  <si>
    <t>72/box</t>
  </si>
  <si>
    <t>Test Tube  PS 12x75 mm</t>
  </si>
  <si>
    <t>500 / box</t>
  </si>
  <si>
    <t>Tube PP Urine centrifuge + Tribulb</t>
  </si>
  <si>
    <t>Cryovial tube PP 2 ml.(Oring Cap)</t>
  </si>
  <si>
    <t>500/ box</t>
  </si>
  <si>
    <t>GD Vac ESR สีดำ</t>
  </si>
  <si>
    <t>Sample cup 2.5ml.</t>
  </si>
  <si>
    <t>Sputum container 30 ml.</t>
  </si>
  <si>
    <t>100's / box</t>
  </si>
  <si>
    <t>Stool container 40 ml.</t>
  </si>
  <si>
    <t>Urine container No.2 ฝาเกลียวเหลือง</t>
  </si>
  <si>
    <t>Slide ขอบฝ้า</t>
  </si>
  <si>
    <t>72's / box</t>
  </si>
  <si>
    <t>Slide ใส</t>
  </si>
  <si>
    <t>B0oener Slide</t>
  </si>
  <si>
    <t>1 ea</t>
  </si>
  <si>
    <t xml:space="preserve">Fast Read </t>
  </si>
  <si>
    <t>100 's 1/ box</t>
  </si>
  <si>
    <t>Coverslip 22 x 22 mm.</t>
  </si>
  <si>
    <t>1 box</t>
  </si>
  <si>
    <t>Hematocrit tube</t>
  </si>
  <si>
    <t>bott.</t>
  </si>
  <si>
    <t>Yellow tip</t>
  </si>
  <si>
    <t>1000/pack</t>
  </si>
  <si>
    <t>Tribulb Pipette for UA</t>
  </si>
  <si>
    <t>Wash Bottle 500 ml.</t>
  </si>
  <si>
    <t>EA</t>
  </si>
  <si>
    <t>Len paper</t>
  </si>
  <si>
    <t>10 / pack</t>
  </si>
  <si>
    <t>Filter paper</t>
  </si>
  <si>
    <t>Parafilm M</t>
  </si>
  <si>
    <t>1 roll</t>
  </si>
  <si>
    <t>Coplin jar 10 slide</t>
  </si>
  <si>
    <t>Shot Timmer</t>
  </si>
  <si>
    <t>Halogen lamp</t>
  </si>
  <si>
    <t>ดวง</t>
  </si>
  <si>
    <t>Themal Paper 57x50 mm.</t>
  </si>
  <si>
    <t>role</t>
  </si>
  <si>
    <t>Sticker  directermall 2.5 mm</t>
  </si>
  <si>
    <t>100 R./box</t>
  </si>
  <si>
    <t>ใบส่งตรวจทางห้องปฏิบัติการมีcopy18x18cm.</t>
  </si>
  <si>
    <t>50ชุด/เล่ม</t>
  </si>
  <si>
    <t>ทะเบียนผู้บริจาคพิมพ์สองหน้า13x20.5cm.</t>
  </si>
  <si>
    <t>รายการแถบตรวจวิเคราะห์</t>
  </si>
  <si>
    <t>รวมซื้อจริง</t>
  </si>
  <si>
    <t>ปี57</t>
  </si>
  <si>
    <t>ปี58</t>
  </si>
  <si>
    <t>Glucostrip  "Performa"</t>
  </si>
  <si>
    <t>50 st. / box</t>
  </si>
  <si>
    <t>URS - 2P</t>
  </si>
  <si>
    <t>100 st. / box</t>
  </si>
  <si>
    <t>URS -Cybow 3G [ Microalbumine]</t>
  </si>
  <si>
    <t>URS - 10P</t>
  </si>
  <si>
    <t>100st. / box</t>
  </si>
  <si>
    <t>Urine Preg test</t>
  </si>
  <si>
    <t>Methamphetamine 500 ng.</t>
  </si>
  <si>
    <t>Methamphetamine 1000 ng.</t>
  </si>
  <si>
    <t>Malijuna  cassette</t>
  </si>
  <si>
    <t>40 t./ box</t>
  </si>
  <si>
    <t>FOB occult  blood'SD Bioline'</t>
  </si>
  <si>
    <t>50 t./box</t>
  </si>
  <si>
    <t>Anti HIV1/2 'SD Bioline'</t>
  </si>
  <si>
    <t>30 t./box</t>
  </si>
  <si>
    <t>HBsAg  cassette'SD Bioline'</t>
  </si>
  <si>
    <t>SD  HBsAb  cassette</t>
  </si>
  <si>
    <t>30 t./ box</t>
  </si>
  <si>
    <t>HBc Ab cassette "Blue Cross"</t>
  </si>
  <si>
    <t>25 t./ box</t>
  </si>
  <si>
    <t>HBe Ag cassette"ASAN"</t>
  </si>
  <si>
    <t>25 t./box</t>
  </si>
  <si>
    <t xml:space="preserve"> HCV Ab</t>
  </si>
  <si>
    <t>Trop - T Roch  cardiac</t>
  </si>
  <si>
    <t>10 t. /box</t>
  </si>
  <si>
    <t>Control Trop T</t>
  </si>
  <si>
    <t>1 SET</t>
  </si>
  <si>
    <t>Coag chek xp test</t>
  </si>
  <si>
    <t>24 t./box</t>
  </si>
  <si>
    <t>Control chek xp test</t>
  </si>
  <si>
    <t>1 set</t>
  </si>
  <si>
    <t>AFP</t>
  </si>
  <si>
    <t>CEA</t>
  </si>
  <si>
    <t>PSA</t>
  </si>
  <si>
    <t>Dengue DUO"SD Bioline"</t>
  </si>
  <si>
    <t>Dengue  NS1 Ag"SD Bioline"</t>
  </si>
  <si>
    <t>Dengue  IgG&amp;IgM  "SD Bioline"</t>
  </si>
  <si>
    <t>Leptospira IgG/IgM</t>
  </si>
  <si>
    <t>Matrix AHG (coombs) Test  24 Card</t>
  </si>
  <si>
    <t xml:space="preserve"> 24 Card</t>
  </si>
  <si>
    <t>Matrix Diluent- 2 Liss 250</t>
  </si>
  <si>
    <t>รายการน้ำยาตรวจวิเคราะห์</t>
  </si>
  <si>
    <t>รวมจัด</t>
  </si>
  <si>
    <t>รวมเงิน</t>
  </si>
  <si>
    <t>Wright 'sGiemsa A</t>
  </si>
  <si>
    <t>5 L.</t>
  </si>
  <si>
    <t>Wright 'sGiemsa B</t>
  </si>
  <si>
    <t>Methanol</t>
  </si>
  <si>
    <t>5L</t>
  </si>
  <si>
    <t>Giemsa's stain</t>
  </si>
  <si>
    <t>2 x250 ml.</t>
  </si>
  <si>
    <t>Gram's stain</t>
  </si>
  <si>
    <t>4 x 450 ml.</t>
  </si>
  <si>
    <t>Diluent  58D</t>
  </si>
  <si>
    <t>20 L.</t>
  </si>
  <si>
    <t>Lyse 58 LH</t>
  </si>
  <si>
    <t>500 ml.</t>
  </si>
  <si>
    <t>Lyse  LEO - I</t>
  </si>
  <si>
    <t>1000 ml.</t>
  </si>
  <si>
    <t>Lyse  LEO - II</t>
  </si>
  <si>
    <t>Lyse 58  LBA</t>
  </si>
  <si>
    <t>1000ML.</t>
  </si>
  <si>
    <t>Hematology  Control (Free)</t>
  </si>
  <si>
    <t>3 x 3 ml.</t>
  </si>
  <si>
    <t>Immersion  Oil</t>
  </si>
  <si>
    <t>DCIP  Thal</t>
  </si>
  <si>
    <t>100 t./box</t>
  </si>
  <si>
    <t>Anti - A</t>
  </si>
  <si>
    <t>10 ml.</t>
  </si>
  <si>
    <t>Anti - B</t>
  </si>
  <si>
    <t>Anti - D</t>
  </si>
  <si>
    <t>CuSO4  80%</t>
  </si>
  <si>
    <t>450 ml.</t>
  </si>
  <si>
    <t>CuSO4  90%</t>
  </si>
  <si>
    <t>Standard O1, / O2</t>
  </si>
  <si>
    <t>Standard A - ccell / B - cell</t>
  </si>
  <si>
    <t>Comb. Control</t>
  </si>
  <si>
    <t>RPR Cabon Kit</t>
  </si>
  <si>
    <t>500 t.</t>
  </si>
  <si>
    <t>Rheumatoid Factor</t>
  </si>
  <si>
    <t>Samonella O gr. D</t>
  </si>
  <si>
    <t>5 ml.</t>
  </si>
  <si>
    <t>Samonella H gr. D</t>
  </si>
  <si>
    <t>Proteus OX2</t>
  </si>
  <si>
    <t>Proteus OX19</t>
  </si>
  <si>
    <t>Proteus OXK</t>
  </si>
  <si>
    <t>Serodia  HIV 1/2</t>
  </si>
  <si>
    <t>220 t.</t>
  </si>
  <si>
    <t>TB Stain ZN</t>
  </si>
  <si>
    <t>4 x 250 ml.</t>
  </si>
  <si>
    <t>ISE Hight calibrator</t>
  </si>
  <si>
    <t>3x100ml.</t>
  </si>
  <si>
    <t>ISE Low calibrator</t>
  </si>
  <si>
    <t>ISE  Reference</t>
  </si>
  <si>
    <t>ISE  Diluent</t>
  </si>
  <si>
    <t>2000 ml.</t>
  </si>
  <si>
    <t>ISE Cleaning</t>
  </si>
  <si>
    <t>8x9 ml.</t>
  </si>
  <si>
    <t>Co2 kit Calibrator</t>
  </si>
  <si>
    <t>6x20</t>
  </si>
  <si>
    <t>Glucose  Oxidase</t>
  </si>
  <si>
    <t>5x95 ml.</t>
  </si>
  <si>
    <t>Urea</t>
  </si>
  <si>
    <t>8x100 ml.</t>
  </si>
  <si>
    <t>Creatinine Enzym</t>
  </si>
  <si>
    <t>130+240 ml.</t>
  </si>
  <si>
    <t>Uric acid liquid</t>
  </si>
  <si>
    <t>10x50 ml.</t>
  </si>
  <si>
    <t>Cholesterol</t>
  </si>
  <si>
    <t>5x50 ml.</t>
  </si>
  <si>
    <t>Triglyceride</t>
  </si>
  <si>
    <t>HDL-Chol.</t>
  </si>
  <si>
    <t>120+40 ml.</t>
  </si>
  <si>
    <t xml:space="preserve">Total Protein </t>
  </si>
  <si>
    <t>5x100 ml.</t>
  </si>
  <si>
    <t>Albumine</t>
  </si>
  <si>
    <t>Direct Bilirubin</t>
  </si>
  <si>
    <t>4x45 ml.</t>
  </si>
  <si>
    <t>Total Bilirubin</t>
  </si>
  <si>
    <t>AST / GOT  IFCC</t>
  </si>
  <si>
    <t>8x48 ml.</t>
  </si>
  <si>
    <t>ALT / GPT IFCC</t>
  </si>
  <si>
    <t>Alkaline Phos.</t>
  </si>
  <si>
    <t>8x18 ml.</t>
  </si>
  <si>
    <t>Calcium</t>
  </si>
  <si>
    <t>10x25ml.</t>
  </si>
  <si>
    <t>Phosphorus</t>
  </si>
  <si>
    <t>6x10ml.</t>
  </si>
  <si>
    <t>HDL calibrator</t>
  </si>
  <si>
    <t>2x3 ml.</t>
  </si>
  <si>
    <t>Serachem control Level 1</t>
  </si>
  <si>
    <t>12x5 ml.</t>
  </si>
  <si>
    <t>Serachem control Level 2</t>
  </si>
  <si>
    <t>Refer IL G</t>
  </si>
  <si>
    <t>10x3 ml.</t>
  </si>
  <si>
    <t>Refer IL G diluent</t>
  </si>
  <si>
    <t>10x5 ml.</t>
  </si>
  <si>
    <t>Refer IL E Calibrator</t>
  </si>
  <si>
    <t>Bath additive</t>
  </si>
  <si>
    <t>250 ml.</t>
  </si>
  <si>
    <t>Co2  C0ntrol</t>
  </si>
  <si>
    <t>Co2  Calibrator</t>
  </si>
  <si>
    <t>Control UA MAS Muti Pack</t>
  </si>
  <si>
    <t>Spray Surface Disinfectant IL</t>
  </si>
  <si>
    <t>b0tt</t>
  </si>
  <si>
    <t>Control HIV</t>
  </si>
  <si>
    <t>Control HCV</t>
  </si>
  <si>
    <t>Control HBsAg</t>
  </si>
  <si>
    <t>HbA1C</t>
  </si>
  <si>
    <t xml:space="preserve">  / test</t>
  </si>
  <si>
    <t>สรุปค่าใช้จ่ายแผนเงินบำรุง</t>
  </si>
  <si>
    <t>ปีงบประมาณ 2560</t>
  </si>
  <si>
    <t>หมายเหตุ</t>
  </si>
  <si>
    <t>ซ่อมแซมปรับปรุงสิ่งก่อสร้าง</t>
  </si>
  <si>
    <t>ครุภัณฑ์งานบ้านงานครัว</t>
  </si>
  <si>
    <t>ครุภัณฑ์สำนักงาน</t>
  </si>
  <si>
    <t>ครุภัณฑ์การแพทย์</t>
  </si>
  <si>
    <t>ครุภัณฑ์คอมพิวเตอร์</t>
  </si>
  <si>
    <t>ครุภัณฑ์ไฟฟ้า</t>
  </si>
  <si>
    <t>รายการจัดซื้อครุภัณฑ์จากงบค่าเสื่อม</t>
  </si>
  <si>
    <t>แผนประมาณการงบลงทุนปีงบประมาณ 2560</t>
  </si>
  <si>
    <t xml:space="preserve">                     - ครุภัณฑ์</t>
  </si>
  <si>
    <t xml:space="preserve">                     - ที่ดินและสิ่งก่อสร้าง</t>
  </si>
  <si>
    <t>ภาคผนวก</t>
  </si>
  <si>
    <t>ข้อมูลสถานะทางการเงินโรงพยาบาลท่ายาง</t>
  </si>
  <si>
    <t>สำหรับ</t>
  </si>
  <si>
    <t>ปีงบประมาณ 2559</t>
  </si>
  <si>
    <t>ประมาณการปีงบประมาณ 2560</t>
  </si>
  <si>
    <t>ข้อมูลทั่วไป</t>
  </si>
  <si>
    <t>แผนเงินบำรุง ปี 2560      (สิ่งปลูกสร้าง)</t>
  </si>
  <si>
    <t>รหัส</t>
  </si>
  <si>
    <t>หน่วยงานผู้ขอ</t>
  </si>
  <si>
    <t>สิ่งก่อสร้าง</t>
  </si>
  <si>
    <t>001</t>
  </si>
  <si>
    <t>ทำหลังคาปิดบ่อตากตะกอน</t>
  </si>
  <si>
    <t>ENV</t>
  </si>
  <si>
    <t>002</t>
  </si>
  <si>
    <t>ทำประตูปิดห้องออกซิเจน</t>
  </si>
  <si>
    <t>งาน</t>
  </si>
  <si>
    <t>003</t>
  </si>
  <si>
    <t>ปรับปรุงห้องน้ำ</t>
  </si>
  <si>
    <t>LAB</t>
  </si>
  <si>
    <t>004</t>
  </si>
  <si>
    <t>ปรับปรุงห้องน้ำตึกชาย</t>
  </si>
  <si>
    <t>ตึกชาย</t>
  </si>
  <si>
    <t>005</t>
  </si>
  <si>
    <t>ตัวกรองห้องแยกโรคผู้ป่วยทางเดินหายใจ</t>
  </si>
  <si>
    <t>006</t>
  </si>
  <si>
    <t>กั้นห้องตรวจตา</t>
  </si>
  <si>
    <t>OPD</t>
  </si>
  <si>
    <t>007</t>
  </si>
  <si>
    <t>ติดราวบันไดข้างฝาตึกรัตนเวชธร</t>
  </si>
  <si>
    <t>008</t>
  </si>
  <si>
    <t>เปลี่ยนฝ้าพร้อมสายไฟ</t>
  </si>
  <si>
    <t>จ่ายกลาง</t>
  </si>
  <si>
    <t>009</t>
  </si>
  <si>
    <t>ปรับระบบระบายน้ำฝนตึกใหม่</t>
  </si>
  <si>
    <t>แผนเงินบำรุง ปี 2560  (ครุภัณฑ์งานบ้านงานครัว)</t>
  </si>
  <si>
    <t>ผู้ขอ</t>
  </si>
  <si>
    <t>ครุภัณฑ์งานบ้านฯ</t>
  </si>
  <si>
    <t>ชุดรับประทานอาหาร</t>
  </si>
  <si>
    <t>ผ้าม่านกั้นห้องตรวจตา</t>
  </si>
  <si>
    <t>ตู้เย็นแช่เวชภัณฑ์</t>
  </si>
  <si>
    <t>ห้องคลอด</t>
  </si>
  <si>
    <t>ทีวี</t>
  </si>
  <si>
    <t>เครื่องดูดฝุ่น</t>
  </si>
  <si>
    <t>เภสัชกรรม</t>
  </si>
  <si>
    <t>ตู้เย็น</t>
  </si>
  <si>
    <t>SNB</t>
  </si>
  <si>
    <t>แผนเงินบำรุง ปี 2560 (ครุภัณฑ์สำนักงาน)</t>
  </si>
  <si>
    <t>ราคา (บาท)</t>
  </si>
  <si>
    <t>ครุภัณฑ์ สนง.</t>
  </si>
  <si>
    <t>เก้าอี้เจ้าหน้าที่</t>
  </si>
  <si>
    <t>ตึกชาย3/กายภาพ2</t>
  </si>
  <si>
    <t>ตู้เก็บอุปกรณ์</t>
  </si>
  <si>
    <t>ตึกชาย1</t>
  </si>
  <si>
    <t>ตู้ชั้นลอย</t>
  </si>
  <si>
    <t>โต๊ะคอมพิวเตอร์</t>
  </si>
  <si>
    <t>OPD2</t>
  </si>
  <si>
    <t>เก้าอี้ไฟเบอร์</t>
  </si>
  <si>
    <t>ตู้สแตนเลสเก็บเวชระเบียน</t>
  </si>
  <si>
    <t>กายภาพ</t>
  </si>
  <si>
    <t>โต๊ะพับ</t>
  </si>
  <si>
    <t>ตู้ไม้เก็บอุปกรณ์</t>
  </si>
  <si>
    <t>เก้าอี้กลมหมุนได้</t>
  </si>
  <si>
    <t>010</t>
  </si>
  <si>
    <t>เก้าอี้กลมสแตนเลส ปรับระดับได้</t>
  </si>
  <si>
    <t>011</t>
  </si>
  <si>
    <t>บันได 3 ขั้น</t>
  </si>
  <si>
    <t>012</t>
  </si>
  <si>
    <t>รถเข็นเหล็ก</t>
  </si>
  <si>
    <t>013</t>
  </si>
  <si>
    <t>เครื่องยิงบาร์โค้ดไร้สาย</t>
  </si>
  <si>
    <t>014</t>
  </si>
  <si>
    <t>เครื่องแฟกซ์</t>
  </si>
  <si>
    <t>015</t>
  </si>
  <si>
    <t>โต๊ะเมลามีน</t>
  </si>
  <si>
    <t>016</t>
  </si>
  <si>
    <t>เก้าอี้สำนักงาน(เก้าอี้กลม พนักพิงเหล็ก)</t>
  </si>
  <si>
    <t>017</t>
  </si>
  <si>
    <t>โทรศัพท์ไร้สาย</t>
  </si>
  <si>
    <t>018</t>
  </si>
  <si>
    <t>กล่องดาวเทียม</t>
  </si>
  <si>
    <t>019</t>
  </si>
  <si>
    <t>ทีวี (สำหรับดูกล้องวงจรปิด)</t>
  </si>
  <si>
    <t>020</t>
  </si>
  <si>
    <t>ตู้เหล็กเก็บเอกสาร</t>
  </si>
  <si>
    <t>ตู้</t>
  </si>
  <si>
    <t>SNB.</t>
  </si>
  <si>
    <t>021</t>
  </si>
  <si>
    <t>ตู้เหล็กเก็บของสำนักงาน</t>
  </si>
  <si>
    <t>022</t>
  </si>
  <si>
    <t>ตู้กระจก (เก็บของนึ่ง)</t>
  </si>
  <si>
    <t>023</t>
  </si>
  <si>
    <t>แผนเงินบำรุง ปี 2560  (ครุภัณฑ์การแพทย์)</t>
  </si>
  <si>
    <t>ราคากลาง</t>
  </si>
  <si>
    <t>เครื่องวัดความมีชีวิตของฟัน (Electric pulp tester)</t>
  </si>
  <si>
    <t>ทันตกรรม</t>
  </si>
  <si>
    <t>เครื่องผลิตออกซิเจน</t>
  </si>
  <si>
    <t>กลุ่มการพยาบาล</t>
  </si>
  <si>
    <t>เครื่องควบคุมการให้สารละลายโดยใช้กระบอกฉีด</t>
  </si>
  <si>
    <t>Dinanap</t>
  </si>
  <si>
    <t>Syring pump</t>
  </si>
  <si>
    <t>Probe เด็ก</t>
  </si>
  <si>
    <t>เครื่องตรวจชีวภาพ (Spore test) ของเครื่องอบแก๊ส</t>
  </si>
  <si>
    <t>เครื่องส่องหลอดลมคอ</t>
  </si>
  <si>
    <t>เครื่องวัดความดันลูกตา</t>
  </si>
  <si>
    <t>เครื่องบันทึกอุณหภูมิ</t>
  </si>
  <si>
    <t>เครื่องอ่านอุณหภูมิ</t>
  </si>
  <si>
    <t>แผนเงินบำรุง ปี 2560  (ครุภัณฑ์คอมพิวเตอร์)</t>
  </si>
  <si>
    <t>จำนวนเงิน</t>
  </si>
  <si>
    <t>เครื่องปริ้นเตอร์หัวเข็ม</t>
  </si>
  <si>
    <t>ทันตกรรม1,ห้องยา1,ARV1</t>
  </si>
  <si>
    <t>โน๊ตบุ๊ค</t>
  </si>
  <si>
    <t>ห้องยา1,ส่งเสริม1,บริหาร2</t>
  </si>
  <si>
    <t>เครื่องปริ้นเตอร์ laser</t>
  </si>
  <si>
    <t>ตึกชาย,ห้องบัตร,SNB,Pal,ศูนย์คุณภาพ</t>
  </si>
  <si>
    <t>เครื่องปริ๊นถ่ายเอกสารได้</t>
  </si>
  <si>
    <t>ส่งเสริม2,บริหาร,ศูนย์ประกัน</t>
  </si>
  <si>
    <t>คอมพิวเตอร์</t>
  </si>
  <si>
    <t>ตึกชาย,สุขศึกษา,ห้องบัตร,ส่งเสริม4,ห้องคลอด,สุขา,SNB,Pal,OR,ศูนย์คุณภาพ,Lab,บริหาร2,OPD</t>
  </si>
  <si>
    <t>เครื่องปริ๊นสติกเกอร์</t>
  </si>
  <si>
    <t>ตึกชาย,SNB,Pal</t>
  </si>
  <si>
    <t>เครื่องสำรองไฟ 1000 VA</t>
  </si>
  <si>
    <t>พัสดุ</t>
  </si>
  <si>
    <t>เครื่องปริ๊นเตอร์</t>
  </si>
  <si>
    <t>แพทย์แผนไทย</t>
  </si>
  <si>
    <t>แผนเงินบำรุง ปี 2560   (ครุภัณฑ์ไฟฟ้า)</t>
  </si>
  <si>
    <t>พัดลมตั้งโต๊ะ</t>
  </si>
  <si>
    <t>ตึกชาย3</t>
  </si>
  <si>
    <t>พัดลมติดผนัง,โคจร</t>
  </si>
  <si>
    <t>ตึกชาย5</t>
  </si>
  <si>
    <t>โทรศัพย์ไร้สาย</t>
  </si>
  <si>
    <t>พัดลมดูดอากาศ</t>
  </si>
  <si>
    <t>ตึกชาย2</t>
  </si>
  <si>
    <t>โทรศัพย์มีสาย</t>
  </si>
  <si>
    <t>กระติกน้ำร้อน</t>
  </si>
  <si>
    <t>ตึกชาย4</t>
  </si>
  <si>
    <t>เตาไมโครเวฟ</t>
  </si>
  <si>
    <t>เครื่องปรับอากาศ</t>
  </si>
  <si>
    <t>OPD1 (ตรวจตา)</t>
  </si>
  <si>
    <t>พัดลมติดผนัง</t>
  </si>
  <si>
    <t>ไมโครโฟนไร้สาย</t>
  </si>
  <si>
    <t>เครื่องขยายเสียง</t>
  </si>
  <si>
    <t>วิทยุเทป + เครื่องเล่น CD</t>
  </si>
  <si>
    <t xml:space="preserve">                แผนเงินบำรุง ปี 2560 (งบค่าเสื่อม 90)</t>
  </si>
  <si>
    <t xml:space="preserve">งบค่าเสื่อม </t>
  </si>
  <si>
    <t>Defib โชว์กราฟ (เครื่องกระตุกหัวใจ แบบมีกราฟ)</t>
  </si>
  <si>
    <t>ทดแทน</t>
  </si>
  <si>
    <t>Laryngoscope LED</t>
  </si>
  <si>
    <t>Laryngoscope ติดกล้อง</t>
  </si>
  <si>
    <t>เครื่องควบคุมการให้สารน้ำทางหลอดเลือดดำ ชนิด 1 สาย</t>
  </si>
  <si>
    <t>เครื่องวัด O2 Sat mobile ผู้ใหญ่</t>
  </si>
  <si>
    <t>เครื่องวัด O2 Sat mobile เด็ก</t>
  </si>
  <si>
    <t>Dinanap (เครื่องวัดสัญญาณชีพอัตโนมัติ)</t>
  </si>
  <si>
    <t>รถเข็นนอนติดถังออกซิเจน</t>
  </si>
  <si>
    <t>คัน</t>
  </si>
  <si>
    <t>เครื่องวัดความดันโลหิตอัตโนมัติเครื่องเล็ก</t>
  </si>
  <si>
    <t>เตียงสำหรับทำแผล</t>
  </si>
  <si>
    <t>เตียง</t>
  </si>
  <si>
    <t>โคมไฟตรวจภายใน LED</t>
  </si>
  <si>
    <t>เครื่องชั่งน้ำหนักแบบรถเข็นขึ้นได้</t>
  </si>
  <si>
    <t>โคมไฟผ่าตัดเล็กขนาดไม่น้อยกว่า 60000 ลักซ์ ชนิดตั้งพื้น</t>
  </si>
  <si>
    <t>เครื่องออกบัตรคิว</t>
  </si>
  <si>
    <t>เครื่องหมุนเหวี่ยงตกตะกอน</t>
  </si>
  <si>
    <t>เครื่องขูดหินปูนเพียโซอิเล็คทริค</t>
  </si>
  <si>
    <t>เครื่องฉายแสงสำหรับอุดฟัน</t>
  </si>
  <si>
    <t>กริตขนาด 10x12 สำหรับถ่าย Skull-C spine ฉุกเฉิน</t>
  </si>
  <si>
    <t>เอกซเรย์</t>
  </si>
  <si>
    <t>ตู้เย็นเก็บเวชภัณฑ์ 30 ลูกบาศก์ฟุต แบบ 2 ประตู</t>
  </si>
  <si>
    <t>เภสัชกรรม,LAB</t>
  </si>
  <si>
    <t>เปลี่ยนฝ้าพร้อมสายไฟของหน่วยจ่ายกลาง</t>
  </si>
  <si>
    <t>อาคารที่จอดรถยนต์และรถจักรยานยนต์</t>
  </si>
  <si>
    <t>บริหาร</t>
  </si>
  <si>
    <t>แผนเงินบำรุง ปี 2560 (งบค่าเสื่อม 10 % ปี 60)</t>
  </si>
  <si>
    <t>งบค่าเสื่อม10%</t>
  </si>
  <si>
    <t>ยูนิตทำฟัน</t>
  </si>
  <si>
    <t>เครื่องนึ่งฆ่าเชื้อจุลินทรีย์ด้วยไอน้ำระบบอัติโนมัติขนาดไม่น้อยกว่า 50 ลิตร (Pre-Psot Vac)</t>
  </si>
  <si>
    <t>เครื่องตรวจ MB แบบไม่เจาะเลือด</t>
  </si>
  <si>
    <t>กลุ่มการพยาบาล(wardหญิง)</t>
  </si>
  <si>
    <t>แผนเงินบำรุง ปี 2560      (ค่าใช้จ่ายลักษณะอื่น)</t>
  </si>
  <si>
    <t>จ้างสอบเทียบเครื่องมือ Autopipette</t>
  </si>
  <si>
    <t>Lab</t>
  </si>
  <si>
    <t>จ้างสอบเทียบเครื่อง Biological Safety Cabinet Class II</t>
  </si>
  <si>
    <t>จ้างสอบเทียบตู้ครอบอ่างย้อมเชื้อ</t>
  </si>
  <si>
    <t>จ้างตรวจทางห้องปฏิบัติการ</t>
  </si>
  <si>
    <t>ซ่อมกล้องจุลทรรศน์แบบสองตา</t>
  </si>
  <si>
    <t>ซ่อมบำรุงระบบประปา</t>
  </si>
  <si>
    <t>สุขาภิบาลป้องกันโรค</t>
  </si>
  <si>
    <t>ค่าทราย+ค่าแรง</t>
  </si>
  <si>
    <t>ค่าตรวจวิเคระห์คุณภาพน้ำประปา</t>
  </si>
  <si>
    <t>ค่าวางระบบจัดเก็บขยะ</t>
  </si>
  <si>
    <t>ค่าดูแลจัดการระบบบำบัดน้ำเสีย</t>
  </si>
  <si>
    <t>ค่าจ้างตรวจเช็คระบบบำบัดน้ำเสีย</t>
  </si>
  <si>
    <t>จุด</t>
  </si>
  <si>
    <t>ค่าศึกษาประสิทธิภาพระบบบำบัดน้ำเสีย</t>
  </si>
  <si>
    <t>บาน</t>
  </si>
  <si>
    <t>ค่าซื้อทรายกรองลานตากตะกอน</t>
  </si>
  <si>
    <t>ค่ากำจัดขยะติดเชื้อ</t>
  </si>
  <si>
    <t>ค่าจ้างเหมาเดินสายโทรศัพท์</t>
  </si>
  <si>
    <t>กลุ่มงานการจัดการ</t>
  </si>
  <si>
    <t>ค่าจ้างเหมาตัดผ้าม่านกั้นเตียง</t>
  </si>
  <si>
    <t>แผนเงินบำรุง ปี 2560   (ค่าจ้างเหมาบริการอื่น)</t>
  </si>
  <si>
    <t>แผนโครงการปี 60 (การใช้งบประมาณ  R1- R9  ปี  2560)</t>
  </si>
  <si>
    <t>กิจกรรม</t>
  </si>
  <si>
    <t>แหล่งงบ</t>
  </si>
  <si>
    <t>PPB</t>
  </si>
  <si>
    <t>PPNon</t>
  </si>
  <si>
    <t>PP เก่า</t>
  </si>
  <si>
    <t>QOF</t>
  </si>
  <si>
    <t>เงินบำรุง</t>
  </si>
  <si>
    <t>สปสช.</t>
  </si>
  <si>
    <t>เทศบาล</t>
  </si>
  <si>
    <t>สสส.</t>
  </si>
  <si>
    <t>โครงการพัฒนาระบบดูแลรักษาโรคที่สำคัญและระบบการแพทย์ฉุกเฉิน</t>
  </si>
  <si>
    <t>โครงการพัฒนาคุณภาพชีวิตด้วยการแพทย์ผสมผสานแบบองค์รวม</t>
  </si>
  <si>
    <t>โครงการฟันดีมีได้ทุกวัย</t>
  </si>
  <si>
    <t>โครงการพัฒนาบุคลากร  การจัดการองค์ความรู้และพัฒนาระบบสนับสนุนการจัดการสุขภาพ</t>
  </si>
  <si>
    <t>โครงการศูนย์เฝ้าระวัง ป้องกันควบคุมโรคและภัยสุขภาพ</t>
  </si>
  <si>
    <t>โครงการพัฒนาระบบสุขภาพระดับอำเภอและบริการปฐมภูมิ</t>
  </si>
  <si>
    <t>โครงการบริหารจัดการดี  หลีกหนีภาวะวิกฤต</t>
  </si>
  <si>
    <t>โครงการพัฒนาระบบการนำการพัฒนาคุณภาพ</t>
  </si>
  <si>
    <t>โครงการแม่เด็กปลอดภัย เด็กสมวัยเก่งดี  มีทักษะชีวิต  สร้างเสริมสุขภาพจิตวัยทำงาน  ต้านยาเสพติดพัฒนาคุณภาพชีวิตบุคลากร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</si>
</sst>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dddd\,\ mmmm\ dd\,\ yyyy"/>
    <numFmt numFmtId="196" formatCode="[$-1070000]d/m/yy;@"/>
    <numFmt numFmtId="197" formatCode="0;[Red]0"/>
    <numFmt numFmtId="198" formatCode="#,##0;[Red]#,##0"/>
    <numFmt numFmtId="199" formatCode="0_ ;[Red]\-0\ "/>
    <numFmt numFmtId="200" formatCode="#,##0.00;[Red]#,##0.00"/>
    <numFmt numFmtId="201" formatCode="_-* #,##0_-;\-* #,##0_-;_-* &quot;-&quot;??_-;_-@_-"/>
    <numFmt numFmtId="202" formatCode="#,##0_ ;\-#,##0\ "/>
    <numFmt numFmtId="203" formatCode="&quot; &quot;#,##0"/>
    <numFmt numFmtId="204" formatCode="&quot; &quot;#,##0.00"/>
  </numFmts>
  <fonts count="110">
    <font>
      <sz val="10"/>
      <color indexed="8"/>
      <name val="Tahoma"/>
      <family val="0"/>
    </font>
    <font>
      <sz val="14"/>
      <color indexed="8"/>
      <name val="EucrosiaUPC"/>
      <family val="0"/>
    </font>
    <font>
      <sz val="12"/>
      <color indexed="8"/>
      <name val="EucrosiaUPC"/>
      <family val="0"/>
    </font>
    <font>
      <sz val="14"/>
      <color indexed="8"/>
      <name val="CordiaUPC"/>
      <family val="2"/>
    </font>
    <font>
      <b/>
      <sz val="20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0"/>
      <name val="Arial"/>
      <family val="2"/>
    </font>
    <font>
      <sz val="14"/>
      <name val="AngsanaUPC"/>
      <family val="1"/>
    </font>
    <font>
      <b/>
      <sz val="18"/>
      <name val="AngsanaUPC"/>
      <family val="1"/>
    </font>
    <font>
      <b/>
      <sz val="15"/>
      <name val="AngsanaUPC"/>
      <family val="1"/>
    </font>
    <font>
      <b/>
      <sz val="14"/>
      <color indexed="8"/>
      <name val="AngsanaUPC"/>
      <family val="1"/>
    </font>
    <font>
      <b/>
      <sz val="12"/>
      <name val="AngsanaUPC"/>
      <family val="1"/>
    </font>
    <font>
      <sz val="12"/>
      <color indexed="8"/>
      <name val="CordiaUPC"/>
      <family val="2"/>
    </font>
    <font>
      <sz val="13"/>
      <color indexed="8"/>
      <name val="CordiaUPC"/>
      <family val="2"/>
    </font>
    <font>
      <sz val="16"/>
      <name val="Angsana New"/>
      <family val="1"/>
    </font>
    <font>
      <sz val="14"/>
      <name val="Angsana New"/>
      <family val="1"/>
    </font>
    <font>
      <sz val="12"/>
      <name val="Cordia New"/>
      <family val="2"/>
    </font>
    <font>
      <sz val="14"/>
      <name val="Cordia New"/>
      <family val="2"/>
    </font>
    <font>
      <sz val="16"/>
      <name val="Cordia New"/>
      <family val="2"/>
    </font>
    <font>
      <sz val="10"/>
      <name val="Cordia New"/>
      <family val="2"/>
    </font>
    <font>
      <sz val="13"/>
      <name val="Cordia New"/>
      <family val="2"/>
    </font>
    <font>
      <sz val="14"/>
      <name val="CordiaUPC"/>
      <family val="2"/>
    </font>
    <font>
      <b/>
      <sz val="14"/>
      <name val="CordiaUPC"/>
      <family val="2"/>
    </font>
    <font>
      <vertAlign val="subscript"/>
      <sz val="14"/>
      <name val="CordiaUPC"/>
      <family val="2"/>
    </font>
    <font>
      <sz val="16"/>
      <color indexed="8"/>
      <name val="Calibri"/>
      <family val="2"/>
    </font>
    <font>
      <b/>
      <sz val="12"/>
      <name val="Angsana New"/>
      <family val="1"/>
    </font>
    <font>
      <b/>
      <sz val="11"/>
      <name val="Angsana New"/>
      <family val="1"/>
    </font>
    <font>
      <sz val="11"/>
      <name val="Angsana New"/>
      <family val="1"/>
    </font>
    <font>
      <b/>
      <sz val="14"/>
      <name val="Angsana New"/>
      <family val="1"/>
    </font>
    <font>
      <sz val="11"/>
      <name val="Arial"/>
      <family val="2"/>
    </font>
    <font>
      <sz val="12"/>
      <name val="Angsana New"/>
      <family val="1"/>
    </font>
    <font>
      <b/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0"/>
      <color indexed="10"/>
      <name val="Arial"/>
      <family val="2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2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Angsana New"/>
      <family val="1"/>
    </font>
    <font>
      <sz val="11"/>
      <color indexed="8"/>
      <name val="Angsana New"/>
      <family val="1"/>
    </font>
    <font>
      <b/>
      <sz val="11"/>
      <color indexed="8"/>
      <name val="Angsana New"/>
      <family val="1"/>
    </font>
    <font>
      <sz val="18"/>
      <color indexed="8"/>
      <name val="Angsana New"/>
      <family val="1"/>
    </font>
    <font>
      <sz val="20"/>
      <name val="Angsana New"/>
      <family val="1"/>
    </font>
    <font>
      <b/>
      <sz val="16"/>
      <name val="Angsana New"/>
      <family val="1"/>
    </font>
    <font>
      <b/>
      <sz val="48"/>
      <name val="AngsanaUPC"/>
      <family val="1"/>
    </font>
    <font>
      <b/>
      <sz val="16"/>
      <color indexed="8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2"/>
      <color indexed="8"/>
      <name val="AngsanaUPC"/>
      <family val="1"/>
    </font>
    <font>
      <sz val="12"/>
      <name val="AngsanaUPC"/>
      <family val="1"/>
    </font>
    <font>
      <b/>
      <sz val="16"/>
      <color indexed="10"/>
      <name val="AngsanaUPC"/>
      <family val="1"/>
    </font>
    <font>
      <b/>
      <sz val="18"/>
      <name val="Angsana New"/>
      <family val="1"/>
    </font>
    <font>
      <sz val="13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2"/>
      <color theme="1"/>
      <name val="Angsana New"/>
      <family val="1"/>
    </font>
    <font>
      <sz val="10"/>
      <color rgb="FFFF0000"/>
      <name val="Arial"/>
      <family val="2"/>
    </font>
    <font>
      <sz val="14"/>
      <color rgb="FFFF0000"/>
      <name val="Angsana New"/>
      <family val="1"/>
    </font>
    <font>
      <b/>
      <sz val="14"/>
      <color rgb="FFFF0000"/>
      <name val="Angsana New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Angsana New"/>
      <family val="1"/>
    </font>
    <font>
      <sz val="11"/>
      <color theme="1"/>
      <name val="Angsana New"/>
      <family val="1"/>
    </font>
    <font>
      <b/>
      <sz val="11"/>
      <color theme="1"/>
      <name val="Angsana New"/>
      <family val="1"/>
    </font>
    <font>
      <sz val="18"/>
      <color theme="1"/>
      <name val="Angsana New"/>
      <family val="1"/>
    </font>
    <font>
      <b/>
      <sz val="16"/>
      <color theme="1"/>
      <name val="AngsanaUPC"/>
      <family val="1"/>
    </font>
    <font>
      <sz val="16"/>
      <color theme="1"/>
      <name val="AngsanaUPC"/>
      <family val="1"/>
    </font>
    <font>
      <sz val="14"/>
      <color theme="1"/>
      <name val="AngsanaUPC"/>
      <family val="1"/>
    </font>
    <font>
      <sz val="12"/>
      <color theme="1"/>
      <name val="AngsanaUPC"/>
      <family val="1"/>
    </font>
    <font>
      <b/>
      <sz val="16"/>
      <color rgb="FFFF0000"/>
      <name val="AngsanaUPC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8" fillId="0" borderId="0">
      <alignment/>
      <protection/>
    </xf>
    <xf numFmtId="0" fontId="77" fillId="20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9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1" borderId="2" applyNumberFormat="0" applyAlignment="0" applyProtection="0"/>
    <xf numFmtId="0" fontId="82" fillId="0" borderId="3" applyNumberFormat="0" applyFill="0" applyAlignment="0" applyProtection="0"/>
    <xf numFmtId="0" fontId="8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4" fillId="23" borderId="1" applyNumberFormat="0" applyAlignment="0" applyProtection="0"/>
    <xf numFmtId="0" fontId="85" fillId="24" borderId="0" applyNumberFormat="0" applyBorder="0" applyAlignment="0" applyProtection="0"/>
    <xf numFmtId="9" fontId="2" fillId="0" borderId="0" applyFont="0" applyFill="0" applyBorder="0" applyAlignment="0" applyProtection="0"/>
    <xf numFmtId="0" fontId="86" fillId="0" borderId="4" applyNumberFormat="0" applyFill="0" applyAlignment="0" applyProtection="0"/>
    <xf numFmtId="0" fontId="87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88" fillId="20" borderId="5" applyNumberFormat="0" applyAlignment="0" applyProtection="0"/>
    <xf numFmtId="0" fontId="0" fillId="32" borderId="6" applyNumberFormat="0" applyFont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1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7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197" fontId="6" fillId="0" borderId="0" xfId="0" applyNumberFormat="1" applyFont="1" applyFill="1" applyAlignment="1">
      <alignment horizontal="center" vertical="center"/>
    </xf>
    <xf numFmtId="43" fontId="6" fillId="0" borderId="0" xfId="37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3" fontId="7" fillId="0" borderId="10" xfId="37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97" fontId="7" fillId="0" borderId="10" xfId="0" applyNumberFormat="1" applyFont="1" applyFill="1" applyBorder="1" applyAlignment="1">
      <alignment horizontal="center" vertical="center" wrapText="1"/>
    </xf>
    <xf numFmtId="198" fontId="7" fillId="0" borderId="10" xfId="37" applyNumberFormat="1" applyFont="1" applyFill="1" applyBorder="1" applyAlignment="1">
      <alignment horizontal="center" vertical="center" wrapText="1"/>
    </xf>
    <xf numFmtId="199" fontId="7" fillId="0" borderId="11" xfId="37" applyNumberFormat="1" applyFont="1" applyFill="1" applyBorder="1" applyAlignment="1">
      <alignment horizontal="center" vertical="center" wrapText="1"/>
    </xf>
    <xf numFmtId="43" fontId="7" fillId="0" borderId="12" xfId="37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/>
    </xf>
    <xf numFmtId="43" fontId="7" fillId="0" borderId="10" xfId="37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37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97" fontId="6" fillId="0" borderId="11" xfId="0" applyNumberFormat="1" applyFont="1" applyFill="1" applyBorder="1" applyAlignment="1">
      <alignment horizontal="center" vertical="center"/>
    </xf>
    <xf numFmtId="197" fontId="6" fillId="0" borderId="12" xfId="0" applyNumberFormat="1" applyFont="1" applyFill="1" applyBorder="1" applyAlignment="1">
      <alignment horizontal="center" vertical="center"/>
    </xf>
    <xf numFmtId="198" fontId="6" fillId="0" borderId="13" xfId="0" applyNumberFormat="1" applyFont="1" applyFill="1" applyBorder="1" applyAlignment="1">
      <alignment vertical="center"/>
    </xf>
    <xf numFmtId="43" fontId="6" fillId="0" borderId="10" xfId="37" applyNumberFormat="1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vertical="center"/>
    </xf>
    <xf numFmtId="43" fontId="6" fillId="0" borderId="10" xfId="37" applyNumberFormat="1" applyFont="1" applyFill="1" applyBorder="1" applyAlignment="1">
      <alignment horizontal="center" vertical="center" wrapText="1"/>
    </xf>
    <xf numFmtId="200" fontId="6" fillId="0" borderId="10" xfId="0" applyNumberFormat="1" applyFont="1" applyFill="1" applyBorder="1" applyAlignment="1">
      <alignment horizontal="center" vertical="center"/>
    </xf>
    <xf numFmtId="1" fontId="6" fillId="0" borderId="10" xfId="37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97" fontId="11" fillId="0" borderId="14" xfId="37" applyNumberFormat="1" applyFont="1" applyFill="1" applyBorder="1" applyAlignment="1">
      <alignment horizontal="center" vertical="center" wrapText="1"/>
    </xf>
    <xf numFmtId="43" fontId="11" fillId="0" borderId="14" xfId="37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97" fontId="5" fillId="0" borderId="0" xfId="0" applyNumberFormat="1" applyFont="1" applyFill="1" applyAlignment="1">
      <alignment horizontal="center" vertical="center"/>
    </xf>
    <xf numFmtId="43" fontId="6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vertical="center" wrapText="1"/>
    </xf>
    <xf numFmtId="17" fontId="13" fillId="0" borderId="16" xfId="0" applyNumberFormat="1" applyFont="1" applyFill="1" applyBorder="1" applyAlignment="1">
      <alignment horizontal="center" vertical="center"/>
    </xf>
    <xf numFmtId="17" fontId="13" fillId="0" borderId="1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9" xfId="37" applyNumberFormat="1" applyFont="1" applyFill="1" applyBorder="1" applyAlignment="1">
      <alignment horizontal="center" vertical="center" wrapText="1"/>
    </xf>
    <xf numFmtId="0" fontId="7" fillId="0" borderId="17" xfId="37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94" fontId="7" fillId="0" borderId="10" xfId="37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43" fontId="9" fillId="0" borderId="10" xfId="37" applyNumberFormat="1" applyFont="1" applyFill="1" applyBorder="1" applyAlignment="1">
      <alignment horizontal="center" vertical="center"/>
    </xf>
    <xf numFmtId="43" fontId="7" fillId="0" borderId="14" xfId="37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/>
    </xf>
    <xf numFmtId="0" fontId="92" fillId="0" borderId="0" xfId="0" applyFont="1" applyAlignment="1">
      <alignment/>
    </xf>
    <xf numFmtId="0" fontId="92" fillId="0" borderId="21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2" fillId="0" borderId="23" xfId="0" applyFont="1" applyBorder="1" applyAlignment="1">
      <alignment horizontal="center" vertical="center"/>
    </xf>
    <xf numFmtId="0" fontId="92" fillId="0" borderId="24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92" fillId="0" borderId="11" xfId="0" applyFont="1" applyBorder="1" applyAlignment="1">
      <alignment horizontal="center"/>
    </xf>
    <xf numFmtId="0" fontId="92" fillId="0" borderId="10" xfId="0" applyFont="1" applyBorder="1" applyAlignment="1">
      <alignment/>
    </xf>
    <xf numFmtId="0" fontId="92" fillId="0" borderId="13" xfId="0" applyFont="1" applyBorder="1" applyAlignment="1">
      <alignment/>
    </xf>
    <xf numFmtId="3" fontId="92" fillId="0" borderId="10" xfId="0" applyNumberFormat="1" applyFont="1" applyBorder="1" applyAlignment="1">
      <alignment/>
    </xf>
    <xf numFmtId="3" fontId="92" fillId="0" borderId="13" xfId="0" applyNumberFormat="1" applyFont="1" applyBorder="1" applyAlignment="1">
      <alignment/>
    </xf>
    <xf numFmtId="41" fontId="16" fillId="0" borderId="13" xfId="37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 horizontal="left" vertical="center" wrapText="1"/>
    </xf>
    <xf numFmtId="3" fontId="16" fillId="0" borderId="13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/>
    </xf>
    <xf numFmtId="3" fontId="16" fillId="0" borderId="10" xfId="0" applyNumberFormat="1" applyFont="1" applyBorder="1" applyAlignment="1">
      <alignment horizontal="right"/>
    </xf>
    <xf numFmtId="201" fontId="16" fillId="0" borderId="13" xfId="37" applyNumberFormat="1" applyFont="1" applyBorder="1" applyAlignment="1">
      <alignment horizontal="right" vertical="center"/>
    </xf>
    <xf numFmtId="202" fontId="16" fillId="0" borderId="10" xfId="37" applyNumberFormat="1" applyFont="1" applyBorder="1" applyAlignment="1">
      <alignment horizontal="right"/>
    </xf>
    <xf numFmtId="0" fontId="17" fillId="0" borderId="12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right" vertical="center"/>
    </xf>
    <xf numFmtId="0" fontId="92" fillId="0" borderId="11" xfId="0" applyFont="1" applyBorder="1" applyAlignment="1">
      <alignment horizontal="left" vertical="center"/>
    </xf>
    <xf numFmtId="0" fontId="92" fillId="0" borderId="13" xfId="0" applyFont="1" applyBorder="1" applyAlignment="1">
      <alignment horizontal="right" vertical="center"/>
    </xf>
    <xf numFmtId="0" fontId="92" fillId="0" borderId="24" xfId="0" applyFont="1" applyBorder="1" applyAlignment="1">
      <alignment horizontal="right" vertical="center"/>
    </xf>
    <xf numFmtId="0" fontId="92" fillId="0" borderId="10" xfId="0" applyFont="1" applyBorder="1" applyAlignment="1">
      <alignment horizontal="left"/>
    </xf>
    <xf numFmtId="0" fontId="92" fillId="0" borderId="24" xfId="0" applyFont="1" applyBorder="1" applyAlignment="1">
      <alignment horizontal="right"/>
    </xf>
    <xf numFmtId="3" fontId="92" fillId="0" borderId="0" xfId="0" applyNumberFormat="1" applyFont="1" applyAlignment="1">
      <alignment/>
    </xf>
    <xf numFmtId="0" fontId="9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97" fontId="0" fillId="0" borderId="10" xfId="0" applyNumberFormat="1" applyBorder="1" applyAlignment="1">
      <alignment horizontal="center"/>
    </xf>
    <xf numFmtId="20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2" fontId="1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20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200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197" fontId="0" fillId="0" borderId="13" xfId="0" applyNumberFormat="1" applyBorder="1" applyAlignment="1">
      <alignment horizontal="center"/>
    </xf>
    <xf numFmtId="200" fontId="0" fillId="0" borderId="13" xfId="0" applyNumberFormat="1" applyBorder="1" applyAlignment="1">
      <alignment horizontal="center"/>
    </xf>
    <xf numFmtId="0" fontId="0" fillId="0" borderId="24" xfId="0" applyBorder="1" applyAlignment="1">
      <alignment/>
    </xf>
    <xf numFmtId="197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ill="1" applyBorder="1" applyAlignment="1">
      <alignment/>
    </xf>
    <xf numFmtId="197" fontId="0" fillId="0" borderId="0" xfId="0" applyNumberFormat="1" applyAlignment="1">
      <alignment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7" fontId="19" fillId="0" borderId="13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 horizontal="left" vertical="center"/>
    </xf>
    <xf numFmtId="17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right" vertic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" fontId="0" fillId="0" borderId="0" xfId="0" applyNumberFormat="1" applyAlignment="1">
      <alignment/>
    </xf>
    <xf numFmtId="201" fontId="23" fillId="0" borderId="0" xfId="0" applyNumberFormat="1" applyFont="1" applyFill="1" applyAlignment="1">
      <alignment/>
    </xf>
    <xf numFmtId="201" fontId="23" fillId="0" borderId="21" xfId="0" applyNumberFormat="1" applyFont="1" applyFill="1" applyBorder="1" applyAlignment="1">
      <alignment horizontal="center"/>
    </xf>
    <xf numFmtId="201" fontId="23" fillId="33" borderId="25" xfId="0" applyNumberFormat="1" applyFont="1" applyFill="1" applyBorder="1" applyAlignment="1">
      <alignment horizontal="center"/>
    </xf>
    <xf numFmtId="201" fontId="0" fillId="0" borderId="11" xfId="0" applyNumberFormat="1" applyBorder="1" applyAlignment="1">
      <alignment/>
    </xf>
    <xf numFmtId="201" fontId="0" fillId="0" borderId="24" xfId="0" applyNumberFormat="1" applyBorder="1" applyAlignment="1">
      <alignment/>
    </xf>
    <xf numFmtId="201" fontId="0" fillId="0" borderId="22" xfId="0" applyNumberFormat="1" applyBorder="1" applyAlignment="1">
      <alignment/>
    </xf>
    <xf numFmtId="201" fontId="23" fillId="0" borderId="21" xfId="0" applyNumberFormat="1" applyFont="1" applyFill="1" applyBorder="1" applyAlignment="1">
      <alignment/>
    </xf>
    <xf numFmtId="201" fontId="23" fillId="33" borderId="28" xfId="0" applyNumberFormat="1" applyFont="1" applyFill="1" applyBorder="1" applyAlignment="1">
      <alignment/>
    </xf>
    <xf numFmtId="201" fontId="23" fillId="33" borderId="21" xfId="0" applyNumberFormat="1" applyFont="1" applyFill="1" applyBorder="1" applyAlignment="1">
      <alignment/>
    </xf>
    <xf numFmtId="201" fontId="23" fillId="0" borderId="28" xfId="37" applyNumberFormat="1" applyFont="1" applyFill="1" applyBorder="1" applyAlignment="1">
      <alignment/>
    </xf>
    <xf numFmtId="201" fontId="23" fillId="0" borderId="21" xfId="37" applyNumberFormat="1" applyFont="1" applyFill="1" applyBorder="1" applyAlignment="1">
      <alignment/>
    </xf>
    <xf numFmtId="201" fontId="23" fillId="0" borderId="13" xfId="0" applyNumberFormat="1" applyFont="1" applyFill="1" applyBorder="1" applyAlignment="1">
      <alignment horizontal="center"/>
    </xf>
    <xf numFmtId="201" fontId="23" fillId="0" borderId="11" xfId="37" applyNumberFormat="1" applyFont="1" applyFill="1" applyBorder="1" applyAlignment="1">
      <alignment/>
    </xf>
    <xf numFmtId="201" fontId="23" fillId="0" borderId="10" xfId="37" applyNumberFormat="1" applyFont="1" applyFill="1" applyBorder="1" applyAlignment="1">
      <alignment/>
    </xf>
    <xf numFmtId="201" fontId="23" fillId="0" borderId="23" xfId="0" applyNumberFormat="1" applyFont="1" applyFill="1" applyBorder="1" applyAlignment="1">
      <alignment/>
    </xf>
    <xf numFmtId="201" fontId="23" fillId="0" borderId="13" xfId="0" applyNumberFormat="1" applyFont="1" applyFill="1" applyBorder="1" applyAlignment="1">
      <alignment/>
    </xf>
    <xf numFmtId="201" fontId="23" fillId="33" borderId="29" xfId="0" applyNumberFormat="1" applyFont="1" applyFill="1" applyBorder="1" applyAlignment="1">
      <alignment/>
    </xf>
    <xf numFmtId="201" fontId="23" fillId="33" borderId="13" xfId="0" applyNumberFormat="1" applyFont="1" applyFill="1" applyBorder="1" applyAlignment="1">
      <alignment/>
    </xf>
    <xf numFmtId="201" fontId="23" fillId="0" borderId="29" xfId="37" applyNumberFormat="1" applyFont="1" applyFill="1" applyBorder="1" applyAlignment="1">
      <alignment/>
    </xf>
    <xf numFmtId="201" fontId="23" fillId="0" borderId="13" xfId="37" applyNumberFormat="1" applyFont="1" applyFill="1" applyBorder="1" applyAlignment="1">
      <alignment/>
    </xf>
    <xf numFmtId="201" fontId="23" fillId="0" borderId="10" xfId="0" applyNumberFormat="1" applyFont="1" applyFill="1" applyBorder="1" applyAlignment="1">
      <alignment horizontal="center"/>
    </xf>
    <xf numFmtId="201" fontId="24" fillId="33" borderId="10" xfId="0" applyNumberFormat="1" applyFont="1" applyFill="1" applyBorder="1" applyAlignment="1">
      <alignment horizontal="center"/>
    </xf>
    <xf numFmtId="201" fontId="23" fillId="0" borderId="10" xfId="0" applyNumberFormat="1" applyFont="1" applyFill="1" applyBorder="1" applyAlignment="1">
      <alignment/>
    </xf>
    <xf numFmtId="201" fontId="23" fillId="33" borderId="10" xfId="0" applyNumberFormat="1" applyFont="1" applyFill="1" applyBorder="1" applyAlignment="1">
      <alignment/>
    </xf>
    <xf numFmtId="43" fontId="23" fillId="0" borderId="10" xfId="37" applyNumberFormat="1" applyFont="1" applyFill="1" applyBorder="1" applyAlignment="1">
      <alignment/>
    </xf>
    <xf numFmtId="201" fontId="23" fillId="0" borderId="10" xfId="0" applyNumberFormat="1" applyFont="1" applyBorder="1" applyAlignment="1">
      <alignment/>
    </xf>
    <xf numFmtId="201" fontId="23" fillId="0" borderId="10" xfId="0" applyNumberFormat="1" applyFont="1" applyBorder="1" applyAlignment="1">
      <alignment horizontal="center"/>
    </xf>
    <xf numFmtId="43" fontId="19" fillId="0" borderId="10" xfId="37" applyNumberFormat="1" applyFont="1" applyBorder="1" applyAlignment="1">
      <alignment/>
    </xf>
    <xf numFmtId="43" fontId="19" fillId="0" borderId="10" xfId="37" applyNumberFormat="1" applyFont="1" applyFill="1" applyBorder="1" applyAlignment="1">
      <alignment/>
    </xf>
    <xf numFmtId="201" fontId="23" fillId="0" borderId="10" xfId="0" applyNumberFormat="1" applyFont="1" applyFill="1" applyBorder="1" applyAlignment="1">
      <alignment/>
    </xf>
    <xf numFmtId="201" fontId="23" fillId="0" borderId="10" xfId="37" applyNumberFormat="1" applyFont="1" applyFill="1" applyBorder="1" applyAlignment="1">
      <alignment horizontal="center"/>
    </xf>
    <xf numFmtId="43" fontId="19" fillId="0" borderId="10" xfId="37" applyNumberFormat="1" applyFont="1" applyBorder="1" applyAlignment="1">
      <alignment/>
    </xf>
    <xf numFmtId="201" fontId="24" fillId="0" borderId="10" xfId="0" applyNumberFormat="1" applyFont="1" applyFill="1" applyBorder="1" applyAlignment="1">
      <alignment horizontal="center"/>
    </xf>
    <xf numFmtId="201" fontId="19" fillId="0" borderId="10" xfId="0" applyNumberFormat="1" applyFont="1" applyBorder="1" applyAlignment="1">
      <alignment/>
    </xf>
    <xf numFmtId="0" fontId="23" fillId="0" borderId="10" xfId="0" applyNumberFormat="1" applyFont="1" applyBorder="1" applyAlignment="1">
      <alignment horizontal="center"/>
    </xf>
    <xf numFmtId="201" fontId="24" fillId="0" borderId="10" xfId="0" applyNumberFormat="1" applyFont="1" applyBorder="1" applyAlignment="1">
      <alignment horizontal="center"/>
    </xf>
    <xf numFmtId="201" fontId="23" fillId="0" borderId="10" xfId="0" applyNumberFormat="1" applyFont="1" applyBorder="1" applyAlignment="1">
      <alignment horizontal="left"/>
    </xf>
    <xf numFmtId="201" fontId="23" fillId="0" borderId="0" xfId="0" applyNumberFormat="1" applyFont="1" applyFill="1" applyBorder="1" applyAlignment="1">
      <alignment/>
    </xf>
    <xf numFmtId="201" fontId="23" fillId="33" borderId="0" xfId="0" applyNumberFormat="1" applyFont="1" applyFill="1" applyBorder="1" applyAlignment="1">
      <alignment/>
    </xf>
    <xf numFmtId="201" fontId="23" fillId="0" borderId="0" xfId="0" applyNumberFormat="1" applyFont="1" applyFill="1" applyBorder="1" applyAlignment="1">
      <alignment horizontal="center"/>
    </xf>
    <xf numFmtId="201" fontId="23" fillId="0" borderId="0" xfId="37" applyNumberFormat="1" applyFont="1" applyFill="1" applyBorder="1" applyAlignment="1">
      <alignment/>
    </xf>
    <xf numFmtId="201" fontId="23" fillId="0" borderId="0" xfId="0" applyNumberFormat="1" applyFont="1" applyFill="1" applyBorder="1" applyAlignment="1">
      <alignment/>
    </xf>
    <xf numFmtId="201" fontId="23" fillId="33" borderId="0" xfId="0" applyNumberFormat="1" applyFont="1" applyFill="1" applyBorder="1" applyAlignment="1">
      <alignment/>
    </xf>
    <xf numFmtId="201" fontId="23" fillId="0" borderId="13" xfId="0" applyNumberFormat="1" applyFont="1" applyBorder="1" applyAlignment="1">
      <alignment/>
    </xf>
    <xf numFmtId="201" fontId="23" fillId="33" borderId="0" xfId="0" applyNumberFormat="1" applyFont="1" applyFill="1" applyAlignment="1">
      <alignment/>
    </xf>
    <xf numFmtId="201" fontId="23" fillId="0" borderId="0" xfId="0" applyNumberFormat="1" applyFont="1" applyFill="1" applyAlignment="1">
      <alignment horizontal="center"/>
    </xf>
    <xf numFmtId="201" fontId="23" fillId="0" borderId="0" xfId="37" applyNumberFormat="1" applyFont="1" applyFill="1" applyAlignment="1">
      <alignment/>
    </xf>
    <xf numFmtId="201" fontId="23" fillId="0" borderId="0" xfId="0" applyNumberFormat="1" applyFont="1" applyFill="1" applyAlignment="1">
      <alignment/>
    </xf>
    <xf numFmtId="201" fontId="23" fillId="33" borderId="0" xfId="0" applyNumberFormat="1" applyFont="1" applyFill="1" applyAlignment="1">
      <alignment/>
    </xf>
    <xf numFmtId="201" fontId="23" fillId="0" borderId="0" xfId="0" applyNumberFormat="1" applyFont="1" applyAlignment="1">
      <alignment/>
    </xf>
    <xf numFmtId="201" fontId="16" fillId="0" borderId="0" xfId="0" applyNumberFormat="1" applyFont="1" applyFill="1" applyAlignment="1">
      <alignment/>
    </xf>
    <xf numFmtId="201" fontId="16" fillId="0" borderId="21" xfId="0" applyNumberFormat="1" applyFont="1" applyFill="1" applyBorder="1" applyAlignment="1">
      <alignment horizontal="center"/>
    </xf>
    <xf numFmtId="201" fontId="16" fillId="33" borderId="25" xfId="0" applyNumberFormat="1" applyFont="1" applyFill="1" applyBorder="1" applyAlignment="1">
      <alignment horizontal="center"/>
    </xf>
    <xf numFmtId="201" fontId="16" fillId="33" borderId="28" xfId="0" applyNumberFormat="1" applyFont="1" applyFill="1" applyBorder="1" applyAlignment="1">
      <alignment horizontal="center"/>
    </xf>
    <xf numFmtId="201" fontId="16" fillId="33" borderId="21" xfId="0" applyNumberFormat="1" applyFont="1" applyFill="1" applyBorder="1" applyAlignment="1">
      <alignment horizontal="center"/>
    </xf>
    <xf numFmtId="201" fontId="16" fillId="0" borderId="21" xfId="37" applyNumberFormat="1" applyFont="1" applyFill="1" applyBorder="1" applyAlignment="1">
      <alignment horizontal="center"/>
    </xf>
    <xf numFmtId="201" fontId="16" fillId="0" borderId="0" xfId="0" applyNumberFormat="1" applyFont="1" applyFill="1" applyAlignment="1">
      <alignment horizontal="center"/>
    </xf>
    <xf numFmtId="201" fontId="16" fillId="0" borderId="27" xfId="0" applyNumberFormat="1" applyFont="1" applyFill="1" applyBorder="1" applyAlignment="1">
      <alignment horizontal="center"/>
    </xf>
    <xf numFmtId="201" fontId="16" fillId="0" borderId="25" xfId="37" applyNumberFormat="1" applyFont="1" applyFill="1" applyBorder="1" applyAlignment="1">
      <alignment horizontal="center"/>
    </xf>
    <xf numFmtId="3" fontId="16" fillId="0" borderId="10" xfId="37" applyNumberFormat="1" applyFont="1" applyFill="1" applyBorder="1" applyAlignment="1">
      <alignment horizontal="center"/>
    </xf>
    <xf numFmtId="201" fontId="16" fillId="0" borderId="30" xfId="0" applyNumberFormat="1" applyFont="1" applyFill="1" applyBorder="1" applyAlignment="1">
      <alignment horizontal="center"/>
    </xf>
    <xf numFmtId="201" fontId="16" fillId="33" borderId="0" xfId="0" applyNumberFormat="1" applyFont="1" applyFill="1" applyBorder="1" applyAlignment="1">
      <alignment horizontal="center"/>
    </xf>
    <xf numFmtId="201" fontId="16" fillId="33" borderId="27" xfId="0" applyNumberFormat="1" applyFont="1" applyFill="1" applyBorder="1" applyAlignment="1">
      <alignment horizontal="center"/>
    </xf>
    <xf numFmtId="201" fontId="16" fillId="0" borderId="27" xfId="37" applyNumberFormat="1" applyFont="1" applyFill="1" applyBorder="1" applyAlignment="1">
      <alignment horizontal="center"/>
    </xf>
    <xf numFmtId="3" fontId="92" fillId="0" borderId="10" xfId="0" applyNumberFormat="1" applyFont="1" applyBorder="1" applyAlignment="1">
      <alignment horizontal="center"/>
    </xf>
    <xf numFmtId="0" fontId="92" fillId="0" borderId="10" xfId="0" applyFont="1" applyFill="1" applyBorder="1" applyAlignment="1">
      <alignment horizontal="center"/>
    </xf>
    <xf numFmtId="0" fontId="92" fillId="0" borderId="10" xfId="0" applyFont="1" applyFill="1" applyBorder="1" applyAlignment="1">
      <alignment/>
    </xf>
    <xf numFmtId="203" fontId="92" fillId="0" borderId="10" xfId="0" applyNumberFormat="1" applyFont="1" applyBorder="1" applyAlignment="1">
      <alignment horizontal="center"/>
    </xf>
    <xf numFmtId="3" fontId="92" fillId="0" borderId="10" xfId="0" applyNumberFormat="1" applyFont="1" applyFill="1" applyBorder="1" applyAlignment="1">
      <alignment horizontal="center"/>
    </xf>
    <xf numFmtId="3" fontId="93" fillId="0" borderId="10" xfId="0" applyNumberFormat="1" applyFont="1" applyBorder="1" applyAlignment="1">
      <alignment horizontal="center"/>
    </xf>
    <xf numFmtId="3" fontId="92" fillId="0" borderId="0" xfId="0" applyNumberFormat="1" applyFont="1" applyAlignment="1">
      <alignment horizontal="center"/>
    </xf>
    <xf numFmtId="0" fontId="92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29" fillId="0" borderId="21" xfId="46" applyFont="1" applyBorder="1" applyAlignment="1">
      <alignment horizontal="center"/>
      <protection/>
    </xf>
    <xf numFmtId="0" fontId="75" fillId="0" borderId="0" xfId="0" applyFont="1" applyAlignment="1">
      <alignment/>
    </xf>
    <xf numFmtId="0" fontId="27" fillId="3" borderId="10" xfId="46" applyFont="1" applyFill="1" applyBorder="1" applyAlignment="1">
      <alignment horizontal="center"/>
      <protection/>
    </xf>
    <xf numFmtId="0" fontId="27" fillId="6" borderId="10" xfId="46" applyFont="1" applyFill="1" applyBorder="1" applyAlignment="1">
      <alignment horizontal="center"/>
      <protection/>
    </xf>
    <xf numFmtId="0" fontId="27" fillId="12" borderId="10" xfId="46" applyFont="1" applyFill="1" applyBorder="1" applyAlignment="1">
      <alignment horizontal="center"/>
      <protection/>
    </xf>
    <xf numFmtId="0" fontId="27" fillId="34" borderId="10" xfId="46" applyFont="1" applyFill="1" applyBorder="1" applyAlignment="1">
      <alignment horizontal="center" shrinkToFit="1"/>
      <protection/>
    </xf>
    <xf numFmtId="0" fontId="30" fillId="34" borderId="10" xfId="46" applyFont="1" applyFill="1" applyBorder="1" applyAlignment="1">
      <alignment horizontal="center" shrinkToFit="1"/>
      <protection/>
    </xf>
    <xf numFmtId="0" fontId="27" fillId="0" borderId="10" xfId="46" applyFont="1" applyBorder="1" applyAlignment="1">
      <alignment horizontal="center" shrinkToFit="1"/>
      <protection/>
    </xf>
    <xf numFmtId="0" fontId="31" fillId="0" borderId="13" xfId="46" applyFont="1" applyBorder="1" applyAlignment="1">
      <alignment horizontal="center"/>
      <protection/>
    </xf>
    <xf numFmtId="0" fontId="17" fillId="0" borderId="10" xfId="46" applyFont="1" applyBorder="1" applyAlignment="1">
      <alignment horizontal="center"/>
      <protection/>
    </xf>
    <xf numFmtId="0" fontId="17" fillId="0" borderId="10" xfId="46" applyFont="1" applyBorder="1">
      <alignment/>
      <protection/>
    </xf>
    <xf numFmtId="0" fontId="17" fillId="3" borderId="10" xfId="46" applyFont="1" applyFill="1" applyBorder="1" applyAlignment="1">
      <alignment horizontal="center"/>
      <protection/>
    </xf>
    <xf numFmtId="0" fontId="17" fillId="6" borderId="10" xfId="46" applyFont="1" applyFill="1" applyBorder="1" applyAlignment="1">
      <alignment horizontal="center"/>
      <protection/>
    </xf>
    <xf numFmtId="0" fontId="17" fillId="12" borderId="10" xfId="46" applyFont="1" applyFill="1" applyBorder="1" applyAlignment="1">
      <alignment horizontal="center"/>
      <protection/>
    </xf>
    <xf numFmtId="0" fontId="17" fillId="0" borderId="10" xfId="0" applyFont="1" applyBorder="1" applyAlignment="1">
      <alignment horizontal="center"/>
    </xf>
    <xf numFmtId="0" fontId="17" fillId="34" borderId="10" xfId="46" applyFont="1" applyFill="1" applyBorder="1" applyAlignment="1">
      <alignment horizontal="center"/>
      <protection/>
    </xf>
    <xf numFmtId="0" fontId="30" fillId="0" borderId="10" xfId="46" applyFont="1" applyBorder="1" applyAlignment="1">
      <alignment horizontal="center"/>
      <protection/>
    </xf>
    <xf numFmtId="0" fontId="30" fillId="0" borderId="10" xfId="46" applyFont="1" applyFill="1" applyBorder="1" applyAlignment="1">
      <alignment horizontal="center"/>
      <protection/>
    </xf>
    <xf numFmtId="0" fontId="17" fillId="35" borderId="10" xfId="46" applyFont="1" applyFill="1" applyBorder="1" applyAlignment="1">
      <alignment horizontal="center"/>
      <protection/>
    </xf>
    <xf numFmtId="3" fontId="17" fillId="19" borderId="10" xfId="46" applyNumberFormat="1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3" fontId="17" fillId="35" borderId="10" xfId="46" applyNumberFormat="1" applyFont="1" applyFill="1" applyBorder="1" applyAlignment="1">
      <alignment horizontal="center"/>
      <protection/>
    </xf>
    <xf numFmtId="0" fontId="17" fillId="0" borderId="10" xfId="0" applyFont="1" applyFill="1" applyBorder="1" applyAlignment="1">
      <alignment horizontal="center"/>
    </xf>
    <xf numFmtId="0" fontId="17" fillId="0" borderId="10" xfId="46" applyFont="1" applyFill="1" applyBorder="1">
      <alignment/>
      <protection/>
    </xf>
    <xf numFmtId="0" fontId="17" fillId="0" borderId="10" xfId="46" applyFont="1" applyFill="1" applyBorder="1" applyAlignment="1">
      <alignment horizontal="center"/>
      <protection/>
    </xf>
    <xf numFmtId="3" fontId="30" fillId="19" borderId="10" xfId="46" applyNumberFormat="1" applyFont="1" applyFill="1" applyBorder="1" applyAlignment="1">
      <alignment horizontal="center"/>
      <protection/>
    </xf>
    <xf numFmtId="0" fontId="96" fillId="0" borderId="10" xfId="46" applyFont="1" applyBorder="1" applyAlignment="1">
      <alignment horizontal="center"/>
      <protection/>
    </xf>
    <xf numFmtId="0" fontId="8" fillId="0" borderId="0" xfId="46">
      <alignment/>
      <protection/>
    </xf>
    <xf numFmtId="0" fontId="8" fillId="0" borderId="13" xfId="46" applyBorder="1" applyAlignment="1">
      <alignment horizontal="center"/>
      <protection/>
    </xf>
    <xf numFmtId="0" fontId="32" fillId="0" borderId="10" xfId="46" applyFont="1" applyBorder="1">
      <alignment/>
      <protection/>
    </xf>
    <xf numFmtId="0" fontId="97" fillId="0" borderId="10" xfId="46" applyFont="1" applyFill="1" applyBorder="1">
      <alignment/>
      <protection/>
    </xf>
    <xf numFmtId="0" fontId="97" fillId="0" borderId="10" xfId="46" applyFont="1" applyFill="1" applyBorder="1" applyAlignment="1">
      <alignment horizontal="center"/>
      <protection/>
    </xf>
    <xf numFmtId="0" fontId="97" fillId="3" borderId="10" xfId="46" applyFont="1" applyFill="1" applyBorder="1" applyAlignment="1">
      <alignment horizontal="center"/>
      <protection/>
    </xf>
    <xf numFmtId="0" fontId="97" fillId="6" borderId="10" xfId="46" applyFont="1" applyFill="1" applyBorder="1" applyAlignment="1">
      <alignment horizontal="center"/>
      <protection/>
    </xf>
    <xf numFmtId="0" fontId="97" fillId="12" borderId="10" xfId="46" applyFont="1" applyFill="1" applyBorder="1" applyAlignment="1">
      <alignment horizontal="center"/>
      <protection/>
    </xf>
    <xf numFmtId="0" fontId="97" fillId="0" borderId="10" xfId="46" applyFont="1" applyBorder="1" applyAlignment="1">
      <alignment horizontal="center"/>
      <protection/>
    </xf>
    <xf numFmtId="0" fontId="97" fillId="34" borderId="10" xfId="46" applyFont="1" applyFill="1" applyBorder="1" applyAlignment="1">
      <alignment horizontal="center"/>
      <protection/>
    </xf>
    <xf numFmtId="0" fontId="98" fillId="0" borderId="10" xfId="46" applyFont="1" applyBorder="1" applyAlignment="1">
      <alignment horizontal="center"/>
      <protection/>
    </xf>
    <xf numFmtId="0" fontId="98" fillId="0" borderId="10" xfId="46" applyFont="1" applyFill="1" applyBorder="1" applyAlignment="1">
      <alignment horizontal="center"/>
      <protection/>
    </xf>
    <xf numFmtId="3" fontId="97" fillId="35" borderId="10" xfId="46" applyNumberFormat="1" applyFont="1" applyFill="1" applyBorder="1" applyAlignment="1">
      <alignment horizontal="center"/>
      <protection/>
    </xf>
    <xf numFmtId="0" fontId="97" fillId="35" borderId="10" xfId="46" applyFont="1" applyFill="1" applyBorder="1" applyAlignment="1">
      <alignment horizontal="center"/>
      <protection/>
    </xf>
    <xf numFmtId="0" fontId="8" fillId="0" borderId="10" xfId="46" applyBorder="1" applyAlignment="1">
      <alignment horizontal="center"/>
      <protection/>
    </xf>
    <xf numFmtId="0" fontId="17" fillId="0" borderId="0" xfId="46" applyFont="1">
      <alignment/>
      <protection/>
    </xf>
    <xf numFmtId="0" fontId="17" fillId="0" borderId="0" xfId="46" applyFont="1" applyFill="1">
      <alignment/>
      <protection/>
    </xf>
    <xf numFmtId="0" fontId="17" fillId="0" borderId="0" xfId="46" applyFont="1" applyFill="1" applyBorder="1" applyAlignment="1">
      <alignment horizontal="center"/>
      <protection/>
    </xf>
    <xf numFmtId="3" fontId="30" fillId="0" borderId="0" xfId="46" applyNumberFormat="1" applyFont="1">
      <alignment/>
      <protection/>
    </xf>
    <xf numFmtId="0" fontId="8" fillId="0" borderId="0" xfId="46" applyAlignment="1">
      <alignment/>
      <protection/>
    </xf>
    <xf numFmtId="0" fontId="0" fillId="0" borderId="0" xfId="0" applyFill="1" applyAlignment="1">
      <alignment/>
    </xf>
    <xf numFmtId="0" fontId="32" fillId="0" borderId="21" xfId="0" applyFont="1" applyBorder="1" applyAlignment="1">
      <alignment/>
    </xf>
    <xf numFmtId="0" fontId="27" fillId="3" borderId="10" xfId="0" applyFont="1" applyFill="1" applyBorder="1" applyAlignment="1">
      <alignment horizontal="center"/>
    </xf>
    <xf numFmtId="0" fontId="27" fillId="6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28" fillId="34" borderId="10" xfId="46" applyFont="1" applyFill="1" applyBorder="1" applyAlignment="1">
      <alignment horizontal="center" shrinkToFit="1"/>
      <protection/>
    </xf>
    <xf numFmtId="0" fontId="28" fillId="0" borderId="10" xfId="0" applyFont="1" applyBorder="1" applyAlignment="1">
      <alignment horizontal="center" shrinkToFit="1"/>
    </xf>
    <xf numFmtId="0" fontId="99" fillId="0" borderId="13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3" borderId="10" xfId="0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3" fontId="30" fillId="33" borderId="10" xfId="0" applyNumberFormat="1" applyFont="1" applyFill="1" applyBorder="1" applyAlignment="1">
      <alignment horizontal="center"/>
    </xf>
    <xf numFmtId="0" fontId="93" fillId="0" borderId="10" xfId="0" applyFont="1" applyBorder="1" applyAlignment="1">
      <alignment horizontal="center"/>
    </xf>
    <xf numFmtId="3" fontId="17" fillId="35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right"/>
    </xf>
    <xf numFmtId="0" fontId="17" fillId="3" borderId="21" xfId="0" applyFont="1" applyFill="1" applyBorder="1" applyAlignment="1">
      <alignment horizontal="center"/>
    </xf>
    <xf numFmtId="3" fontId="17" fillId="10" borderId="21" xfId="0" applyNumberFormat="1" applyFont="1" applyFill="1" applyBorder="1" applyAlignment="1">
      <alignment horizontal="center"/>
    </xf>
    <xf numFmtId="3" fontId="30" fillId="33" borderId="21" xfId="0" applyNumberFormat="1" applyFont="1" applyFill="1" applyBorder="1" applyAlignment="1">
      <alignment horizontal="center"/>
    </xf>
    <xf numFmtId="0" fontId="93" fillId="0" borderId="21" xfId="0" applyFont="1" applyBorder="1" applyAlignment="1">
      <alignment horizontal="center"/>
    </xf>
    <xf numFmtId="3" fontId="17" fillId="10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17" fillId="0" borderId="0" xfId="0" applyFont="1" applyFill="1" applyAlignment="1">
      <alignment/>
    </xf>
    <xf numFmtId="3" fontId="30" fillId="0" borderId="0" xfId="0" applyNumberFormat="1" applyFont="1" applyAlignment="1">
      <alignment/>
    </xf>
    <xf numFmtId="0" fontId="86" fillId="0" borderId="0" xfId="0" applyFont="1" applyAlignment="1">
      <alignment/>
    </xf>
    <xf numFmtId="0" fontId="100" fillId="0" borderId="0" xfId="0" applyFont="1" applyAlignment="1">
      <alignment/>
    </xf>
    <xf numFmtId="0" fontId="27" fillId="0" borderId="10" xfId="0" applyFont="1" applyBorder="1" applyAlignment="1">
      <alignment horizontal="center" shrinkToFit="1"/>
    </xf>
    <xf numFmtId="0" fontId="27" fillId="0" borderId="21" xfId="0" applyFont="1" applyBorder="1" applyAlignment="1">
      <alignment horizontal="center"/>
    </xf>
    <xf numFmtId="0" fontId="27" fillId="12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 shrinkToFit="1"/>
    </xf>
    <xf numFmtId="0" fontId="101" fillId="0" borderId="13" xfId="0" applyFont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3" fontId="17" fillId="33" borderId="10" xfId="0" applyNumberFormat="1" applyFont="1" applyFill="1" applyBorder="1" applyAlignment="1">
      <alignment horizontal="center"/>
    </xf>
    <xf numFmtId="43" fontId="78" fillId="0" borderId="0" xfId="37" applyNumberFormat="1" applyFont="1" applyAlignment="1">
      <alignment/>
    </xf>
    <xf numFmtId="0" fontId="30" fillId="19" borderId="10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  <xf numFmtId="43" fontId="0" fillId="0" borderId="0" xfId="37" applyNumberFormat="1" applyFont="1" applyAlignment="1">
      <alignment/>
    </xf>
    <xf numFmtId="0" fontId="17" fillId="19" borderId="10" xfId="0" applyFont="1" applyFill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17" fillId="6" borderId="21" xfId="0" applyFont="1" applyFill="1" applyBorder="1" applyAlignment="1">
      <alignment horizontal="center"/>
    </xf>
    <xf numFmtId="0" fontId="17" fillId="12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30" fillId="0" borderId="21" xfId="0" applyFont="1" applyBorder="1" applyAlignment="1">
      <alignment horizontal="center"/>
    </xf>
    <xf numFmtId="3" fontId="17" fillId="33" borderId="21" xfId="0" applyNumberFormat="1" applyFont="1" applyFill="1" applyBorder="1" applyAlignment="1">
      <alignment horizontal="center"/>
    </xf>
    <xf numFmtId="3" fontId="17" fillId="19" borderId="10" xfId="0" applyNumberFormat="1" applyFont="1" applyFill="1" applyBorder="1" applyAlignment="1">
      <alignment horizontal="center"/>
    </xf>
    <xf numFmtId="0" fontId="17" fillId="10" borderId="21" xfId="0" applyFont="1" applyFill="1" applyBorder="1" applyAlignment="1">
      <alignment horizontal="center"/>
    </xf>
    <xf numFmtId="0" fontId="93" fillId="0" borderId="21" xfId="0" applyFont="1" applyBorder="1" applyAlignment="1">
      <alignment/>
    </xf>
    <xf numFmtId="3" fontId="17" fillId="3" borderId="10" xfId="0" applyNumberFormat="1" applyFont="1" applyFill="1" applyBorder="1" applyAlignment="1">
      <alignment horizontal="center"/>
    </xf>
    <xf numFmtId="0" fontId="93" fillId="0" borderId="10" xfId="0" applyFont="1" applyBorder="1" applyAlignment="1">
      <alignment/>
    </xf>
    <xf numFmtId="3" fontId="17" fillId="6" borderId="10" xfId="0" applyNumberFormat="1" applyFont="1" applyFill="1" applyBorder="1" applyAlignment="1">
      <alignment horizontal="center"/>
    </xf>
    <xf numFmtId="3" fontId="17" fillId="12" borderId="10" xfId="0" applyNumberFormat="1" applyFont="1" applyFill="1" applyBorder="1" applyAlignment="1">
      <alignment horizontal="center"/>
    </xf>
    <xf numFmtId="3" fontId="17" fillId="3" borderId="21" xfId="0" applyNumberFormat="1" applyFont="1" applyFill="1" applyBorder="1" applyAlignment="1">
      <alignment horizontal="center"/>
    </xf>
    <xf numFmtId="3" fontId="17" fillId="6" borderId="21" xfId="0" applyNumberFormat="1" applyFont="1" applyFill="1" applyBorder="1" applyAlignment="1">
      <alignment horizontal="center"/>
    </xf>
    <xf numFmtId="3" fontId="17" fillId="12" borderId="21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 horizontal="center"/>
    </xf>
    <xf numFmtId="43" fontId="97" fillId="0" borderId="10" xfId="37" applyNumberFormat="1" applyFont="1" applyBorder="1" applyAlignment="1">
      <alignment/>
    </xf>
    <xf numFmtId="0" fontId="97" fillId="0" borderId="10" xfId="0" applyFont="1" applyFill="1" applyBorder="1" applyAlignment="1">
      <alignment horizontal="center"/>
    </xf>
    <xf numFmtId="0" fontId="97" fillId="3" borderId="21" xfId="0" applyFont="1" applyFill="1" applyBorder="1" applyAlignment="1">
      <alignment horizontal="center"/>
    </xf>
    <xf numFmtId="0" fontId="97" fillId="6" borderId="10" xfId="0" applyFont="1" applyFill="1" applyBorder="1" applyAlignment="1">
      <alignment horizontal="center"/>
    </xf>
    <xf numFmtId="0" fontId="97" fillId="12" borderId="10" xfId="0" applyFont="1" applyFill="1" applyBorder="1" applyAlignment="1">
      <alignment horizontal="center"/>
    </xf>
    <xf numFmtId="0" fontId="97" fillId="34" borderId="10" xfId="0" applyFont="1" applyFill="1" applyBorder="1" applyAlignment="1">
      <alignment horizontal="center"/>
    </xf>
    <xf numFmtId="0" fontId="98" fillId="0" borderId="10" xfId="0" applyFont="1" applyFill="1" applyBorder="1" applyAlignment="1">
      <alignment horizontal="center"/>
    </xf>
    <xf numFmtId="0" fontId="98" fillId="19" borderId="10" xfId="0" applyFont="1" applyFill="1" applyBorder="1" applyAlignment="1">
      <alignment horizontal="center"/>
    </xf>
    <xf numFmtId="0" fontId="97" fillId="3" borderId="10" xfId="0" applyFont="1" applyFill="1" applyBorder="1" applyAlignment="1">
      <alignment horizontal="center"/>
    </xf>
    <xf numFmtId="3" fontId="97" fillId="10" borderId="10" xfId="0" applyNumberFormat="1" applyFont="1" applyFill="1" applyBorder="1" applyAlignment="1">
      <alignment horizontal="center"/>
    </xf>
    <xf numFmtId="0" fontId="97" fillId="0" borderId="10" xfId="0" applyFont="1" applyBorder="1" applyAlignment="1">
      <alignment horizontal="center"/>
    </xf>
    <xf numFmtId="43" fontId="102" fillId="0" borderId="10" xfId="37" applyNumberFormat="1" applyFont="1" applyBorder="1" applyAlignment="1">
      <alignment/>
    </xf>
    <xf numFmtId="3" fontId="17" fillId="36" borderId="1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43" fontId="103" fillId="0" borderId="0" xfId="37" applyNumberFormat="1" applyFont="1" applyAlignment="1">
      <alignment/>
    </xf>
    <xf numFmtId="0" fontId="17" fillId="0" borderId="0" xfId="0" applyFont="1" applyFill="1" applyBorder="1" applyAlignment="1">
      <alignment/>
    </xf>
    <xf numFmtId="3" fontId="17" fillId="36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center"/>
    </xf>
    <xf numFmtId="0" fontId="102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43" fontId="102" fillId="0" borderId="0" xfId="37" applyNumberFormat="1" applyFont="1" applyAlignment="1">
      <alignment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1" xfId="37" applyNumberFormat="1" applyFont="1" applyFill="1" applyBorder="1" applyAlignment="1">
      <alignment horizontal="center" vertical="center" wrapText="1"/>
    </xf>
    <xf numFmtId="0" fontId="7" fillId="0" borderId="16" xfId="37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31" xfId="48" applyNumberFormat="1" applyFont="1" applyFill="1" applyBorder="1" applyAlignment="1">
      <alignment horizontal="center" vertical="center" wrapText="1"/>
      <protection/>
    </xf>
    <xf numFmtId="0" fontId="7" fillId="0" borderId="16" xfId="48" applyNumberFormat="1" applyFont="1" applyFill="1" applyBorder="1" applyAlignment="1">
      <alignment horizontal="center" vertical="center" wrapText="1"/>
      <protection/>
    </xf>
    <xf numFmtId="197" fontId="7" fillId="0" borderId="31" xfId="37" applyNumberFormat="1" applyFont="1" applyFill="1" applyBorder="1" applyAlignment="1">
      <alignment horizontal="center" vertical="center" wrapText="1"/>
    </xf>
    <xf numFmtId="197" fontId="7" fillId="0" borderId="16" xfId="37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43" fontId="13" fillId="0" borderId="36" xfId="37" applyNumberFormat="1" applyFont="1" applyFill="1" applyBorder="1" applyAlignment="1">
      <alignment horizontal="center" vertical="center" wrapText="1"/>
    </xf>
    <xf numFmtId="43" fontId="13" fillId="0" borderId="37" xfId="37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3" fontId="13" fillId="0" borderId="40" xfId="37" applyNumberFormat="1" applyFont="1" applyFill="1" applyBorder="1" applyAlignment="1">
      <alignment horizontal="center" vertical="center" wrapText="1"/>
    </xf>
    <xf numFmtId="43" fontId="13" fillId="0" borderId="17" xfId="37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17" fontId="13" fillId="0" borderId="36" xfId="0" applyNumberFormat="1" applyFont="1" applyFill="1" applyBorder="1" applyAlignment="1">
      <alignment horizontal="center" vertical="center" wrapText="1"/>
    </xf>
    <xf numFmtId="17" fontId="13" fillId="0" borderId="37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92" fillId="0" borderId="10" xfId="0" applyFont="1" applyBorder="1" applyAlignment="1">
      <alignment horizontal="center"/>
    </xf>
    <xf numFmtId="0" fontId="92" fillId="0" borderId="11" xfId="0" applyFont="1" applyBorder="1" applyAlignment="1">
      <alignment horizontal="center"/>
    </xf>
    <xf numFmtId="0" fontId="92" fillId="0" borderId="10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92" fillId="0" borderId="24" xfId="0" applyFont="1" applyBorder="1" applyAlignment="1">
      <alignment horizontal="center"/>
    </xf>
    <xf numFmtId="0" fontId="104" fillId="0" borderId="0" xfId="0" applyFont="1" applyAlignment="1">
      <alignment horizontal="center"/>
    </xf>
    <xf numFmtId="200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00" fontId="19" fillId="0" borderId="0" xfId="0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1" fontId="23" fillId="33" borderId="29" xfId="0" applyNumberFormat="1" applyFont="1" applyFill="1" applyBorder="1" applyAlignment="1">
      <alignment horizontal="center"/>
    </xf>
    <xf numFmtId="201" fontId="16" fillId="33" borderId="29" xfId="0" applyNumberFormat="1" applyFont="1" applyFill="1" applyBorder="1" applyAlignment="1">
      <alignment horizontal="center"/>
    </xf>
    <xf numFmtId="201" fontId="92" fillId="0" borderId="11" xfId="0" applyNumberFormat="1" applyFont="1" applyBorder="1" applyAlignment="1">
      <alignment horizontal="center"/>
    </xf>
    <xf numFmtId="201" fontId="92" fillId="0" borderId="26" xfId="0" applyNumberFormat="1" applyFont="1" applyBorder="1" applyAlignment="1">
      <alignment horizontal="center"/>
    </xf>
    <xf numFmtId="201" fontId="92" fillId="0" borderId="24" xfId="0" applyNumberFormat="1" applyFont="1" applyBorder="1" applyAlignment="1">
      <alignment horizontal="center"/>
    </xf>
    <xf numFmtId="4" fontId="92" fillId="0" borderId="0" xfId="0" applyNumberFormat="1" applyFont="1" applyBorder="1" applyAlignment="1">
      <alignment horizontal="center"/>
    </xf>
    <xf numFmtId="0" fontId="27" fillId="0" borderId="10" xfId="46" applyFont="1" applyBorder="1" applyAlignment="1">
      <alignment horizontal="center"/>
      <protection/>
    </xf>
    <xf numFmtId="0" fontId="27" fillId="0" borderId="11" xfId="46" applyFont="1" applyBorder="1" applyAlignment="1">
      <alignment horizontal="center"/>
      <protection/>
    </xf>
    <xf numFmtId="0" fontId="27" fillId="0" borderId="26" xfId="46" applyFont="1" applyBorder="1" applyAlignment="1">
      <alignment horizontal="center"/>
      <protection/>
    </xf>
    <xf numFmtId="0" fontId="27" fillId="0" borderId="24" xfId="46" applyFont="1" applyBorder="1" applyAlignment="1">
      <alignment horizontal="center"/>
      <protection/>
    </xf>
    <xf numFmtId="0" fontId="28" fillId="3" borderId="21" xfId="46" applyFont="1" applyFill="1" applyBorder="1" applyAlignment="1">
      <alignment horizontal="center" vertical="center"/>
      <protection/>
    </xf>
    <xf numFmtId="0" fontId="28" fillId="3" borderId="13" xfId="46" applyFont="1" applyFill="1" applyBorder="1" applyAlignment="1">
      <alignment horizontal="center" vertical="center"/>
      <protection/>
    </xf>
    <xf numFmtId="0" fontId="28" fillId="0" borderId="21" xfId="46" applyFont="1" applyBorder="1" applyAlignment="1">
      <alignment horizontal="center" vertical="center"/>
      <protection/>
    </xf>
    <xf numFmtId="0" fontId="28" fillId="0" borderId="13" xfId="46" applyFont="1" applyBorder="1" applyAlignment="1">
      <alignment horizontal="center" vertical="center"/>
      <protection/>
    </xf>
    <xf numFmtId="0" fontId="28" fillId="19" borderId="21" xfId="46" applyFont="1" applyFill="1" applyBorder="1" applyAlignment="1">
      <alignment horizontal="center" vertical="center"/>
      <protection/>
    </xf>
    <xf numFmtId="0" fontId="28" fillId="19" borderId="13" xfId="46" applyFont="1" applyFill="1" applyBorder="1" applyAlignment="1">
      <alignment horizontal="center" vertical="center"/>
      <protection/>
    </xf>
    <xf numFmtId="0" fontId="27" fillId="0" borderId="21" xfId="46" applyFont="1" applyBorder="1" applyAlignment="1">
      <alignment horizontal="center" vertical="center"/>
      <protection/>
    </xf>
    <xf numFmtId="0" fontId="27" fillId="0" borderId="13" xfId="46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shrinkToFit="1"/>
    </xf>
    <xf numFmtId="0" fontId="27" fillId="3" borderId="21" xfId="0" applyFont="1" applyFill="1" applyBorder="1" applyAlignment="1">
      <alignment horizontal="center" vertical="center" shrinkToFit="1"/>
    </xf>
    <xf numFmtId="0" fontId="27" fillId="3" borderId="13" xfId="0" applyFont="1" applyFill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64" fillId="0" borderId="0" xfId="0" applyFont="1" applyAlignment="1">
      <alignment horizontal="center"/>
    </xf>
    <xf numFmtId="0" fontId="16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6" fillId="0" borderId="22" xfId="0" applyFont="1" applyBorder="1" applyAlignment="1">
      <alignment/>
    </xf>
    <xf numFmtId="43" fontId="16" fillId="0" borderId="21" xfId="0" applyNumberFormat="1" applyFont="1" applyBorder="1" applyAlignment="1">
      <alignment/>
    </xf>
    <xf numFmtId="43" fontId="17" fillId="0" borderId="21" xfId="0" applyNumberFormat="1" applyFont="1" applyBorder="1" applyAlignment="1">
      <alignment/>
    </xf>
    <xf numFmtId="0" fontId="17" fillId="0" borderId="27" xfId="0" applyFont="1" applyBorder="1" applyAlignment="1">
      <alignment horizontal="center"/>
    </xf>
    <xf numFmtId="0" fontId="16" fillId="0" borderId="30" xfId="0" applyFont="1" applyBorder="1" applyAlignment="1">
      <alignment/>
    </xf>
    <xf numFmtId="43" fontId="16" fillId="0" borderId="27" xfId="0" applyNumberFormat="1" applyFont="1" applyBorder="1" applyAlignment="1">
      <alignment/>
    </xf>
    <xf numFmtId="43" fontId="17" fillId="0" borderId="27" xfId="0" applyNumberFormat="1" applyFont="1" applyBorder="1" applyAlignment="1">
      <alignment/>
    </xf>
    <xf numFmtId="0" fontId="16" fillId="0" borderId="23" xfId="0" applyFont="1" applyBorder="1" applyAlignment="1">
      <alignment/>
    </xf>
    <xf numFmtId="43" fontId="16" fillId="0" borderId="13" xfId="0" applyNumberFormat="1" applyFont="1" applyBorder="1" applyAlignment="1">
      <alignment/>
    </xf>
    <xf numFmtId="43" fontId="17" fillId="0" borderId="13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43" fontId="65" fillId="0" borderId="13" xfId="0" applyNumberFormat="1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43" xfId="0" applyFont="1" applyBorder="1" applyAlignment="1">
      <alignment/>
    </xf>
    <xf numFmtId="49" fontId="5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/>
    </xf>
    <xf numFmtId="43" fontId="5" fillId="0" borderId="44" xfId="37" applyNumberFormat="1" applyFont="1" applyBorder="1" applyAlignment="1">
      <alignment/>
    </xf>
    <xf numFmtId="0" fontId="5" fillId="0" borderId="44" xfId="0" applyFont="1" applyBorder="1" applyAlignment="1">
      <alignment horizontal="center"/>
    </xf>
    <xf numFmtId="43" fontId="5" fillId="0" borderId="43" xfId="37" applyNumberFormat="1" applyFont="1" applyBorder="1" applyAlignment="1">
      <alignment/>
    </xf>
    <xf numFmtId="0" fontId="5" fillId="0" borderId="43" xfId="0" applyFont="1" applyBorder="1" applyAlignment="1">
      <alignment horizontal="center" shrinkToFit="1"/>
    </xf>
    <xf numFmtId="0" fontId="5" fillId="0" borderId="43" xfId="0" applyFont="1" applyBorder="1" applyAlignment="1">
      <alignment horizontal="center"/>
    </xf>
    <xf numFmtId="0" fontId="5" fillId="0" borderId="44" xfId="0" applyFont="1" applyFill="1" applyBorder="1" applyAlignment="1">
      <alignment/>
    </xf>
    <xf numFmtId="0" fontId="5" fillId="0" borderId="45" xfId="0" applyFont="1" applyBorder="1" applyAlignment="1">
      <alignment/>
    </xf>
    <xf numFmtId="4" fontId="5" fillId="0" borderId="43" xfId="0" applyNumberFormat="1" applyFont="1" applyBorder="1" applyAlignment="1">
      <alignment/>
    </xf>
    <xf numFmtId="0" fontId="5" fillId="0" borderId="46" xfId="0" applyFont="1" applyBorder="1" applyAlignment="1">
      <alignment/>
    </xf>
    <xf numFmtId="4" fontId="5" fillId="0" borderId="44" xfId="0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43" fontId="6" fillId="0" borderId="49" xfId="0" applyNumberFormat="1" applyFont="1" applyBorder="1" applyAlignment="1">
      <alignment/>
    </xf>
    <xf numFmtId="0" fontId="5" fillId="0" borderId="50" xfId="0" applyFont="1" applyBorder="1" applyAlignment="1">
      <alignment/>
    </xf>
    <xf numFmtId="43" fontId="5" fillId="0" borderId="0" xfId="0" applyNumberFormat="1" applyFont="1" applyAlignment="1">
      <alignment/>
    </xf>
    <xf numFmtId="0" fontId="6" fillId="0" borderId="24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3" fontId="5" fillId="0" borderId="43" xfId="37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53" xfId="0" applyFont="1" applyBorder="1" applyAlignment="1">
      <alignment/>
    </xf>
    <xf numFmtId="43" fontId="5" fillId="0" borderId="43" xfId="37" applyNumberFormat="1" applyFont="1" applyBorder="1" applyAlignment="1">
      <alignment horizontal="right"/>
    </xf>
    <xf numFmtId="43" fontId="5" fillId="0" borderId="43" xfId="37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9" xfId="0" applyFont="1" applyBorder="1" applyAlignment="1">
      <alignment horizontal="center"/>
    </xf>
    <xf numFmtId="43" fontId="6" fillId="0" borderId="13" xfId="0" applyNumberFormat="1" applyFont="1" applyBorder="1" applyAlignment="1">
      <alignment/>
    </xf>
    <xf numFmtId="49" fontId="5" fillId="0" borderId="21" xfId="0" applyNumberFormat="1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52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44" xfId="0" applyFont="1" applyBorder="1" applyAlignment="1">
      <alignment horizontal="center" shrinkToFit="1"/>
    </xf>
    <xf numFmtId="49" fontId="5" fillId="0" borderId="49" xfId="0" applyNumberFormat="1" applyFont="1" applyBorder="1" applyAlignment="1">
      <alignment horizontal="center"/>
    </xf>
    <xf numFmtId="43" fontId="5" fillId="0" borderId="49" xfId="37" applyNumberFormat="1" applyFont="1" applyBorder="1" applyAlignment="1">
      <alignment/>
    </xf>
    <xf numFmtId="0" fontId="5" fillId="0" borderId="49" xfId="0" applyFont="1" applyBorder="1" applyAlignment="1">
      <alignment horizontal="center"/>
    </xf>
    <xf numFmtId="43" fontId="6" fillId="0" borderId="49" xfId="37" applyNumberFormat="1" applyFont="1" applyBorder="1" applyAlignment="1">
      <alignment/>
    </xf>
    <xf numFmtId="0" fontId="5" fillId="0" borderId="49" xfId="0" applyFont="1" applyBorder="1" applyAlignment="1">
      <alignment horizontal="center" shrinkToFit="1"/>
    </xf>
    <xf numFmtId="43" fontId="5" fillId="0" borderId="0" xfId="37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105" fillId="0" borderId="0" xfId="0" applyFont="1" applyBorder="1" applyAlignment="1">
      <alignment horizontal="center"/>
    </xf>
    <xf numFmtId="0" fontId="106" fillId="0" borderId="0" xfId="0" applyFont="1" applyAlignment="1">
      <alignment/>
    </xf>
    <xf numFmtId="0" fontId="105" fillId="0" borderId="0" xfId="0" applyFont="1" applyBorder="1" applyAlignment="1">
      <alignment horizontal="center"/>
    </xf>
    <xf numFmtId="0" fontId="105" fillId="0" borderId="10" xfId="0" applyFont="1" applyBorder="1" applyAlignment="1">
      <alignment horizontal="center"/>
    </xf>
    <xf numFmtId="0" fontId="105" fillId="0" borderId="24" xfId="0" applyFont="1" applyBorder="1" applyAlignment="1">
      <alignment horizontal="center"/>
    </xf>
    <xf numFmtId="0" fontId="105" fillId="0" borderId="10" xfId="0" applyFont="1" applyBorder="1" applyAlignment="1">
      <alignment horizontal="center" shrinkToFit="1"/>
    </xf>
    <xf numFmtId="0" fontId="105" fillId="0" borderId="11" xfId="0" applyFont="1" applyBorder="1" applyAlignment="1">
      <alignment horizontal="center" shrinkToFit="1"/>
    </xf>
    <xf numFmtId="0" fontId="105" fillId="0" borderId="11" xfId="0" applyFont="1" applyBorder="1" applyAlignment="1">
      <alignment horizontal="center"/>
    </xf>
    <xf numFmtId="0" fontId="105" fillId="0" borderId="24" xfId="0" applyFont="1" applyBorder="1" applyAlignment="1">
      <alignment horizontal="center"/>
    </xf>
    <xf numFmtId="0" fontId="5" fillId="0" borderId="43" xfId="0" applyFont="1" applyFill="1" applyBorder="1" applyAlignment="1">
      <alignment/>
    </xf>
    <xf numFmtId="49" fontId="106" fillId="0" borderId="43" xfId="0" applyNumberFormat="1" applyFont="1" applyBorder="1" applyAlignment="1">
      <alignment horizontal="center"/>
    </xf>
    <xf numFmtId="0" fontId="106" fillId="0" borderId="55" xfId="0" applyFont="1" applyBorder="1" applyAlignment="1">
      <alignment/>
    </xf>
    <xf numFmtId="43" fontId="106" fillId="0" borderId="55" xfId="37" applyNumberFormat="1" applyFont="1" applyBorder="1" applyAlignment="1">
      <alignment/>
    </xf>
    <xf numFmtId="43" fontId="106" fillId="0" borderId="56" xfId="37" applyNumberFormat="1" applyFont="1" applyBorder="1" applyAlignment="1">
      <alignment/>
    </xf>
    <xf numFmtId="0" fontId="106" fillId="0" borderId="57" xfId="0" applyFont="1" applyBorder="1" applyAlignment="1">
      <alignment horizontal="center"/>
    </xf>
    <xf numFmtId="0" fontId="106" fillId="0" borderId="51" xfId="0" applyFont="1" applyBorder="1" applyAlignment="1">
      <alignment horizontal="center"/>
    </xf>
    <xf numFmtId="43" fontId="106" fillId="0" borderId="58" xfId="37" applyNumberFormat="1" applyFont="1" applyBorder="1" applyAlignment="1">
      <alignment/>
    </xf>
    <xf numFmtId="0" fontId="106" fillId="0" borderId="43" xfId="0" applyFont="1" applyBorder="1" applyAlignment="1">
      <alignment horizontal="center" shrinkToFit="1"/>
    </xf>
    <xf numFmtId="0" fontId="106" fillId="36" borderId="43" xfId="0" applyFont="1" applyFill="1" applyBorder="1" applyAlignment="1">
      <alignment/>
    </xf>
    <xf numFmtId="0" fontId="106" fillId="36" borderId="43" xfId="0" applyFont="1" applyFill="1" applyBorder="1" applyAlignment="1">
      <alignment horizontal="center"/>
    </xf>
    <xf numFmtId="43" fontId="106" fillId="36" borderId="43" xfId="37" applyNumberFormat="1" applyFont="1" applyFill="1" applyBorder="1" applyAlignment="1">
      <alignment/>
    </xf>
    <xf numFmtId="43" fontId="106" fillId="36" borderId="45" xfId="37" applyNumberFormat="1" applyFont="1" applyFill="1" applyBorder="1" applyAlignment="1">
      <alignment/>
    </xf>
    <xf numFmtId="1" fontId="106" fillId="36" borderId="58" xfId="0" applyNumberFormat="1" applyFont="1" applyFill="1" applyBorder="1" applyAlignment="1">
      <alignment horizontal="center"/>
    </xf>
    <xf numFmtId="0" fontId="106" fillId="0" borderId="43" xfId="0" applyFont="1" applyBorder="1" applyAlignment="1">
      <alignment horizontal="center"/>
    </xf>
    <xf numFmtId="0" fontId="106" fillId="36" borderId="0" xfId="0" applyFont="1" applyFill="1" applyAlignment="1">
      <alignment/>
    </xf>
    <xf numFmtId="0" fontId="107" fillId="36" borderId="43" xfId="0" applyFont="1" applyFill="1" applyBorder="1" applyAlignment="1">
      <alignment/>
    </xf>
    <xf numFmtId="0" fontId="106" fillId="36" borderId="58" xfId="0" applyFont="1" applyFill="1" applyBorder="1" applyAlignment="1">
      <alignment horizontal="center"/>
    </xf>
    <xf numFmtId="0" fontId="106" fillId="36" borderId="43" xfId="0" applyFont="1" applyFill="1" applyBorder="1" applyAlignment="1">
      <alignment horizontal="center" shrinkToFit="1"/>
    </xf>
    <xf numFmtId="0" fontId="106" fillId="36" borderId="0" xfId="0" applyFont="1" applyFill="1" applyBorder="1" applyAlignment="1">
      <alignment/>
    </xf>
    <xf numFmtId="49" fontId="106" fillId="36" borderId="0" xfId="0" applyNumberFormat="1" applyFont="1" applyFill="1" applyBorder="1" applyAlignment="1">
      <alignment horizontal="center"/>
    </xf>
    <xf numFmtId="43" fontId="106" fillId="36" borderId="0" xfId="37" applyNumberFormat="1" applyFont="1" applyFill="1" applyBorder="1" applyAlignment="1">
      <alignment/>
    </xf>
    <xf numFmtId="0" fontId="106" fillId="36" borderId="0" xfId="0" applyFont="1" applyFill="1" applyBorder="1" applyAlignment="1">
      <alignment horizontal="center"/>
    </xf>
    <xf numFmtId="0" fontId="106" fillId="36" borderId="0" xfId="0" applyFont="1" applyFill="1" applyBorder="1" applyAlignment="1">
      <alignment horizontal="center" shrinkToFit="1"/>
    </xf>
    <xf numFmtId="0" fontId="106" fillId="36" borderId="30" xfId="0" applyFont="1" applyFill="1" applyBorder="1" applyAlignment="1">
      <alignment horizontal="center"/>
    </xf>
    <xf numFmtId="0" fontId="106" fillId="0" borderId="43" xfId="0" applyFont="1" applyBorder="1" applyAlignment="1">
      <alignment/>
    </xf>
    <xf numFmtId="43" fontId="106" fillId="0" borderId="43" xfId="37" applyNumberFormat="1" applyFont="1" applyBorder="1" applyAlignment="1">
      <alignment/>
    </xf>
    <xf numFmtId="43" fontId="106" fillId="0" borderId="45" xfId="37" applyNumberFormat="1" applyFont="1" applyBorder="1" applyAlignment="1">
      <alignment/>
    </xf>
    <xf numFmtId="0" fontId="106" fillId="0" borderId="59" xfId="0" applyFont="1" applyBorder="1" applyAlignment="1">
      <alignment horizontal="center"/>
    </xf>
    <xf numFmtId="0" fontId="106" fillId="0" borderId="58" xfId="0" applyFont="1" applyBorder="1" applyAlignment="1">
      <alignment horizontal="center"/>
    </xf>
    <xf numFmtId="0" fontId="106" fillId="0" borderId="0" xfId="0" applyFont="1" applyBorder="1" applyAlignment="1">
      <alignment/>
    </xf>
    <xf numFmtId="49" fontId="106" fillId="0" borderId="0" xfId="0" applyNumberFormat="1" applyFont="1" applyBorder="1" applyAlignment="1">
      <alignment horizontal="center"/>
    </xf>
    <xf numFmtId="43" fontId="106" fillId="0" borderId="0" xfId="37" applyNumberFormat="1" applyFont="1" applyBorder="1" applyAlignment="1">
      <alignment/>
    </xf>
    <xf numFmtId="0" fontId="106" fillId="0" borderId="0" xfId="0" applyFont="1" applyBorder="1" applyAlignment="1">
      <alignment horizontal="center"/>
    </xf>
    <xf numFmtId="0" fontId="106" fillId="0" borderId="0" xfId="0" applyFont="1" applyBorder="1" applyAlignment="1">
      <alignment horizontal="center" shrinkToFit="1"/>
    </xf>
    <xf numFmtId="4" fontId="106" fillId="0" borderId="0" xfId="0" applyNumberFormat="1" applyFont="1" applyBorder="1" applyAlignment="1">
      <alignment/>
    </xf>
    <xf numFmtId="0" fontId="106" fillId="0" borderId="60" xfId="0" applyFont="1" applyBorder="1" applyAlignment="1">
      <alignment horizontal="center"/>
    </xf>
    <xf numFmtId="0" fontId="107" fillId="0" borderId="43" xfId="0" applyFont="1" applyBorder="1" applyAlignment="1">
      <alignment/>
    </xf>
    <xf numFmtId="43" fontId="106" fillId="0" borderId="61" xfId="37" applyNumberFormat="1" applyFont="1" applyBorder="1" applyAlignment="1">
      <alignment/>
    </xf>
    <xf numFmtId="0" fontId="106" fillId="0" borderId="30" xfId="0" applyFont="1" applyBorder="1" applyAlignment="1">
      <alignment horizontal="center"/>
    </xf>
    <xf numFmtId="0" fontId="108" fillId="0" borderId="44" xfId="0" applyFont="1" applyBorder="1" applyAlignment="1">
      <alignment/>
    </xf>
    <xf numFmtId="0" fontId="106" fillId="0" borderId="27" xfId="0" applyFont="1" applyBorder="1" applyAlignment="1">
      <alignment horizontal="center"/>
    </xf>
    <xf numFmtId="0" fontId="106" fillId="0" borderId="46" xfId="0" applyFont="1" applyBorder="1" applyAlignment="1">
      <alignment/>
    </xf>
    <xf numFmtId="0" fontId="106" fillId="0" borderId="44" xfId="0" applyFont="1" applyBorder="1" applyAlignment="1">
      <alignment horizontal="center"/>
    </xf>
    <xf numFmtId="0" fontId="106" fillId="0" borderId="45" xfId="0" applyFont="1" applyBorder="1" applyAlignment="1">
      <alignment/>
    </xf>
    <xf numFmtId="0" fontId="106" fillId="0" borderId="45" xfId="0" applyFont="1" applyBorder="1" applyAlignment="1">
      <alignment horizontal="center" shrinkToFit="1"/>
    </xf>
    <xf numFmtId="0" fontId="5" fillId="0" borderId="27" xfId="0" applyFont="1" applyBorder="1" applyAlignment="1">
      <alignment/>
    </xf>
    <xf numFmtId="0" fontId="108" fillId="0" borderId="45" xfId="0" applyFont="1" applyBorder="1" applyAlignment="1">
      <alignment/>
    </xf>
    <xf numFmtId="49" fontId="106" fillId="0" borderId="45" xfId="0" applyNumberFormat="1" applyFont="1" applyBorder="1" applyAlignment="1">
      <alignment horizontal="center"/>
    </xf>
    <xf numFmtId="43" fontId="106" fillId="0" borderId="47" xfId="37" applyNumberFormat="1" applyFont="1" applyBorder="1" applyAlignment="1">
      <alignment/>
    </xf>
    <xf numFmtId="43" fontId="105" fillId="0" borderId="43" xfId="37" applyNumberFormat="1" applyFont="1" applyBorder="1" applyAlignment="1">
      <alignment/>
    </xf>
    <xf numFmtId="0" fontId="106" fillId="0" borderId="52" xfId="0" applyFont="1" applyBorder="1" applyAlignment="1">
      <alignment horizontal="center" shrinkToFit="1"/>
    </xf>
    <xf numFmtId="0" fontId="106" fillId="0" borderId="0" xfId="0" applyFont="1" applyBorder="1" applyAlignment="1">
      <alignment shrinkToFit="1"/>
    </xf>
    <xf numFmtId="0" fontId="106" fillId="0" borderId="0" xfId="0" applyFont="1" applyAlignment="1">
      <alignment shrinkToFit="1"/>
    </xf>
    <xf numFmtId="0" fontId="6" fillId="0" borderId="11" xfId="0" applyFont="1" applyBorder="1" applyAlignment="1">
      <alignment horizontal="center"/>
    </xf>
    <xf numFmtId="43" fontId="6" fillId="0" borderId="10" xfId="0" applyNumberFormat="1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0" fontId="5" fillId="0" borderId="51" xfId="0" applyFont="1" applyBorder="1" applyAlignment="1">
      <alignment/>
    </xf>
    <xf numFmtId="43" fontId="5" fillId="0" borderId="51" xfId="39" applyFont="1" applyBorder="1" applyAlignment="1">
      <alignment/>
    </xf>
    <xf numFmtId="43" fontId="5" fillId="0" borderId="21" xfId="39" applyFont="1" applyBorder="1" applyAlignment="1">
      <alignment/>
    </xf>
    <xf numFmtId="0" fontId="71" fillId="0" borderId="0" xfId="0" applyFont="1" applyAlignment="1">
      <alignment/>
    </xf>
    <xf numFmtId="43" fontId="5" fillId="0" borderId="43" xfId="39" applyFont="1" applyBorder="1" applyAlignment="1">
      <alignment/>
    </xf>
    <xf numFmtId="43" fontId="5" fillId="0" borderId="44" xfId="39" applyFont="1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55" xfId="0" applyFont="1" applyBorder="1" applyAlignment="1">
      <alignment/>
    </xf>
    <xf numFmtId="43" fontId="5" fillId="0" borderId="27" xfId="39" applyFont="1" applyBorder="1" applyAlignment="1">
      <alignment/>
    </xf>
    <xf numFmtId="0" fontId="9" fillId="0" borderId="43" xfId="0" applyFont="1" applyBorder="1" applyAlignment="1">
      <alignment horizontal="center"/>
    </xf>
    <xf numFmtId="43" fontId="6" fillId="0" borderId="43" xfId="39" applyFont="1" applyBorder="1" applyAlignment="1">
      <alignment/>
    </xf>
    <xf numFmtId="0" fontId="5" fillId="0" borderId="51" xfId="0" applyFont="1" applyBorder="1" applyAlignment="1">
      <alignment horizontal="center" shrinkToFit="1"/>
    </xf>
    <xf numFmtId="49" fontId="5" fillId="0" borderId="27" xfId="0" applyNumberFormat="1" applyFont="1" applyBorder="1" applyAlignment="1">
      <alignment horizontal="center"/>
    </xf>
    <xf numFmtId="0" fontId="106" fillId="0" borderId="0" xfId="0" applyFont="1" applyAlignment="1">
      <alignment horizontal="center"/>
    </xf>
    <xf numFmtId="0" fontId="106" fillId="0" borderId="10" xfId="0" applyFont="1" applyBorder="1" applyAlignment="1">
      <alignment horizontal="center"/>
    </xf>
    <xf numFmtId="0" fontId="106" fillId="36" borderId="27" xfId="0" applyFont="1" applyFill="1" applyBorder="1" applyAlignment="1">
      <alignment horizontal="center"/>
    </xf>
    <xf numFmtId="0" fontId="106" fillId="0" borderId="55" xfId="0" applyFont="1" applyBorder="1" applyAlignment="1">
      <alignment horizontal="center"/>
    </xf>
    <xf numFmtId="43" fontId="106" fillId="0" borderId="60" xfId="37" applyNumberFormat="1" applyFont="1" applyBorder="1" applyAlignment="1">
      <alignment/>
    </xf>
    <xf numFmtId="0" fontId="106" fillId="0" borderId="44" xfId="0" applyFont="1" applyBorder="1" applyAlignment="1">
      <alignment/>
    </xf>
    <xf numFmtId="0" fontId="106" fillId="36" borderId="44" xfId="0" applyFont="1" applyFill="1" applyBorder="1" applyAlignment="1">
      <alignment horizontal="center"/>
    </xf>
    <xf numFmtId="0" fontId="106" fillId="36" borderId="44" xfId="0" applyFont="1" applyFill="1" applyBorder="1" applyAlignment="1">
      <alignment/>
    </xf>
    <xf numFmtId="43" fontId="106" fillId="0" borderId="44" xfId="37" applyNumberFormat="1" applyFont="1" applyBorder="1" applyAlignment="1">
      <alignment/>
    </xf>
    <xf numFmtId="201" fontId="106" fillId="0" borderId="55" xfId="37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43" fontId="106" fillId="36" borderId="43" xfId="37" applyNumberFormat="1" applyFont="1" applyFill="1" applyBorder="1" applyAlignment="1">
      <alignment/>
    </xf>
    <xf numFmtId="0" fontId="106" fillId="36" borderId="55" xfId="0" applyFont="1" applyFill="1" applyBorder="1" applyAlignment="1">
      <alignment horizontal="center"/>
    </xf>
    <xf numFmtId="43" fontId="106" fillId="0" borderId="43" xfId="37" applyNumberFormat="1" applyFont="1" applyBorder="1" applyAlignment="1">
      <alignment shrinkToFit="1"/>
    </xf>
    <xf numFmtId="0" fontId="5" fillId="36" borderId="43" xfId="0" applyFont="1" applyFill="1" applyBorder="1" applyAlignment="1">
      <alignment/>
    </xf>
    <xf numFmtId="0" fontId="5" fillId="36" borderId="44" xfId="0" applyFont="1" applyFill="1" applyBorder="1" applyAlignment="1">
      <alignment/>
    </xf>
    <xf numFmtId="0" fontId="107" fillId="36" borderId="44" xfId="0" applyFont="1" applyFill="1" applyBorder="1" applyAlignment="1">
      <alignment/>
    </xf>
    <xf numFmtId="0" fontId="105" fillId="36" borderId="43" xfId="0" applyFont="1" applyFill="1" applyBorder="1" applyAlignment="1">
      <alignment horizontal="center"/>
    </xf>
    <xf numFmtId="0" fontId="106" fillId="0" borderId="43" xfId="0" applyFont="1" applyFill="1" applyBorder="1" applyAlignment="1">
      <alignment/>
    </xf>
    <xf numFmtId="0" fontId="5" fillId="36" borderId="0" xfId="0" applyFont="1" applyFill="1" applyAlignment="1">
      <alignment/>
    </xf>
    <xf numFmtId="0" fontId="109" fillId="36" borderId="43" xfId="0" applyFont="1" applyFill="1" applyBorder="1" applyAlignment="1">
      <alignment horizontal="center"/>
    </xf>
    <xf numFmtId="43" fontId="106" fillId="0" borderId="55" xfId="37" applyNumberFormat="1" applyFont="1" applyBorder="1" applyAlignment="1">
      <alignment shrinkToFit="1"/>
    </xf>
    <xf numFmtId="0" fontId="5" fillId="0" borderId="44" xfId="0" applyFont="1" applyBorder="1" applyAlignment="1">
      <alignment vertical="center"/>
    </xf>
    <xf numFmtId="4" fontId="5" fillId="0" borderId="44" xfId="0" applyNumberFormat="1" applyFont="1" applyBorder="1" applyAlignment="1">
      <alignment vertical="center"/>
    </xf>
    <xf numFmtId="43" fontId="106" fillId="0" borderId="55" xfId="37" applyNumberFormat="1" applyFont="1" applyBorder="1" applyAlignment="1">
      <alignment vertical="center" shrinkToFit="1"/>
    </xf>
    <xf numFmtId="0" fontId="106" fillId="0" borderId="43" xfId="0" applyFont="1" applyBorder="1" applyAlignment="1">
      <alignment horizontal="center" vertical="center"/>
    </xf>
    <xf numFmtId="0" fontId="106" fillId="0" borderId="55" xfId="0" applyFont="1" applyBorder="1" applyAlignment="1">
      <alignment horizontal="center" vertical="center"/>
    </xf>
    <xf numFmtId="0" fontId="108" fillId="0" borderId="27" xfId="0" applyFont="1" applyBorder="1" applyAlignment="1">
      <alignment horizontal="center" wrapText="1"/>
    </xf>
    <xf numFmtId="43" fontId="105" fillId="36" borderId="43" xfId="37" applyNumberFormat="1" applyFont="1" applyFill="1" applyBorder="1" applyAlignment="1">
      <alignment/>
    </xf>
    <xf numFmtId="4" fontId="106" fillId="0" borderId="43" xfId="0" applyNumberFormat="1" applyFont="1" applyBorder="1" applyAlignment="1">
      <alignment horizontal="center"/>
    </xf>
    <xf numFmtId="9" fontId="106" fillId="0" borderId="43" xfId="0" applyNumberFormat="1" applyFont="1" applyBorder="1" applyAlignment="1">
      <alignment/>
    </xf>
    <xf numFmtId="43" fontId="106" fillId="0" borderId="44" xfId="37" applyNumberFormat="1" applyFont="1" applyBorder="1" applyAlignment="1">
      <alignment/>
    </xf>
    <xf numFmtId="9" fontId="106" fillId="0" borderId="43" xfId="0" applyNumberFormat="1" applyFont="1" applyBorder="1" applyAlignment="1">
      <alignment horizontal="center" vertical="center"/>
    </xf>
    <xf numFmtId="0" fontId="5" fillId="36" borderId="44" xfId="0" applyFont="1" applyFill="1" applyBorder="1" applyAlignment="1">
      <alignment vertical="center"/>
    </xf>
    <xf numFmtId="49" fontId="106" fillId="0" borderId="43" xfId="0" applyNumberFormat="1" applyFont="1" applyBorder="1" applyAlignment="1">
      <alignment horizontal="center" vertical="center"/>
    </xf>
    <xf numFmtId="0" fontId="106" fillId="0" borderId="43" xfId="0" applyFont="1" applyBorder="1" applyAlignment="1">
      <alignment wrapText="1"/>
    </xf>
    <xf numFmtId="43" fontId="106" fillId="0" borderId="43" xfId="37" applyNumberFormat="1" applyFont="1" applyBorder="1" applyAlignment="1">
      <alignment vertical="center"/>
    </xf>
    <xf numFmtId="43" fontId="106" fillId="36" borderId="44" xfId="37" applyNumberFormat="1" applyFont="1" applyFill="1" applyBorder="1" applyAlignment="1">
      <alignment vertical="center"/>
    </xf>
    <xf numFmtId="0" fontId="106" fillId="0" borderId="43" xfId="0" applyFont="1" applyBorder="1" applyAlignment="1">
      <alignment horizontal="center" vertical="center" shrinkToFit="1"/>
    </xf>
    <xf numFmtId="43" fontId="106" fillId="36" borderId="44" xfId="37" applyNumberFormat="1" applyFont="1" applyFill="1" applyBorder="1" applyAlignment="1">
      <alignment/>
    </xf>
    <xf numFmtId="9" fontId="106" fillId="0" borderId="45" xfId="0" applyNumberFormat="1" applyFont="1" applyBorder="1" applyAlignment="1">
      <alignment/>
    </xf>
    <xf numFmtId="0" fontId="106" fillId="36" borderId="62" xfId="0" applyFont="1" applyFill="1" applyBorder="1" applyAlignment="1">
      <alignment horizontal="center"/>
    </xf>
    <xf numFmtId="0" fontId="106" fillId="0" borderId="52" xfId="0" applyFont="1" applyBorder="1" applyAlignment="1">
      <alignment horizontal="center"/>
    </xf>
    <xf numFmtId="43" fontId="105" fillId="36" borderId="44" xfId="37" applyNumberFormat="1" applyFont="1" applyFill="1" applyBorder="1" applyAlignment="1">
      <alignment/>
    </xf>
    <xf numFmtId="43" fontId="106" fillId="0" borderId="54" xfId="37" applyNumberFormat="1" applyFont="1" applyBorder="1" applyAlignment="1">
      <alignment/>
    </xf>
    <xf numFmtId="0" fontId="16" fillId="0" borderId="21" xfId="0" applyFont="1" applyBorder="1" applyAlignment="1">
      <alignment horizontal="left"/>
    </xf>
    <xf numFmtId="201" fontId="5" fillId="0" borderId="51" xfId="37" applyNumberFormat="1" applyFont="1" applyBorder="1" applyAlignment="1">
      <alignment/>
    </xf>
    <xf numFmtId="0" fontId="16" fillId="0" borderId="44" xfId="0" applyFont="1" applyBorder="1" applyAlignment="1">
      <alignment horizontal="left"/>
    </xf>
    <xf numFmtId="201" fontId="5" fillId="0" borderId="55" xfId="37" applyNumberFormat="1" applyFont="1" applyBorder="1" applyAlignment="1">
      <alignment/>
    </xf>
    <xf numFmtId="201" fontId="5" fillId="0" borderId="43" xfId="37" applyNumberFormat="1" applyFont="1" applyBorder="1" applyAlignment="1">
      <alignment/>
    </xf>
    <xf numFmtId="201" fontId="5" fillId="0" borderId="27" xfId="37" applyNumberFormat="1" applyFont="1" applyBorder="1" applyAlignment="1">
      <alignment/>
    </xf>
    <xf numFmtId="0" fontId="5" fillId="37" borderId="44" xfId="0" applyFont="1" applyFill="1" applyBorder="1" applyAlignment="1">
      <alignment/>
    </xf>
    <xf numFmtId="49" fontId="5" fillId="37" borderId="43" xfId="0" applyNumberFormat="1" applyFont="1" applyFill="1" applyBorder="1" applyAlignment="1">
      <alignment horizontal="center"/>
    </xf>
    <xf numFmtId="0" fontId="16" fillId="37" borderId="43" xfId="0" applyFont="1" applyFill="1" applyBorder="1" applyAlignment="1">
      <alignment horizontal="left"/>
    </xf>
    <xf numFmtId="201" fontId="5" fillId="37" borderId="43" xfId="37" applyNumberFormat="1" applyFont="1" applyFill="1" applyBorder="1" applyAlignment="1">
      <alignment/>
    </xf>
    <xf numFmtId="0" fontId="5" fillId="37" borderId="44" xfId="0" applyFont="1" applyFill="1" applyBorder="1" applyAlignment="1">
      <alignment horizontal="center"/>
    </xf>
    <xf numFmtId="0" fontId="5" fillId="37" borderId="43" xfId="0" applyFont="1" applyFill="1" applyBorder="1" applyAlignment="1">
      <alignment horizontal="center"/>
    </xf>
    <xf numFmtId="0" fontId="5" fillId="37" borderId="43" xfId="0" applyFont="1" applyFill="1" applyBorder="1" applyAlignment="1">
      <alignment horizontal="center" shrinkToFit="1"/>
    </xf>
    <xf numFmtId="0" fontId="5" fillId="37" borderId="0" xfId="0" applyFont="1" applyFill="1" applyAlignment="1">
      <alignment/>
    </xf>
    <xf numFmtId="0" fontId="5" fillId="15" borderId="44" xfId="0" applyFont="1" applyFill="1" applyBorder="1" applyAlignment="1">
      <alignment/>
    </xf>
    <xf numFmtId="49" fontId="5" fillId="15" borderId="43" xfId="0" applyNumberFormat="1" applyFont="1" applyFill="1" applyBorder="1" applyAlignment="1">
      <alignment horizontal="center"/>
    </xf>
    <xf numFmtId="0" fontId="16" fillId="15" borderId="43" xfId="0" applyFont="1" applyFill="1" applyBorder="1" applyAlignment="1">
      <alignment horizontal="left"/>
    </xf>
    <xf numFmtId="201" fontId="5" fillId="15" borderId="27" xfId="37" applyNumberFormat="1" applyFont="1" applyFill="1" applyBorder="1" applyAlignment="1">
      <alignment/>
    </xf>
    <xf numFmtId="0" fontId="5" fillId="15" borderId="43" xfId="0" applyFont="1" applyFill="1" applyBorder="1" applyAlignment="1">
      <alignment horizontal="center"/>
    </xf>
    <xf numFmtId="0" fontId="5" fillId="15" borderId="43" xfId="0" applyFont="1" applyFill="1" applyBorder="1" applyAlignment="1">
      <alignment horizontal="center" shrinkToFit="1"/>
    </xf>
    <xf numFmtId="0" fontId="5" fillId="15" borderId="0" xfId="0" applyFont="1" applyFill="1" applyAlignment="1">
      <alignment/>
    </xf>
    <xf numFmtId="0" fontId="5" fillId="15" borderId="45" xfId="0" applyFont="1" applyFill="1" applyBorder="1" applyAlignment="1">
      <alignment/>
    </xf>
    <xf numFmtId="0" fontId="5" fillId="15" borderId="43" xfId="0" applyFont="1" applyFill="1" applyBorder="1" applyAlignment="1">
      <alignment/>
    </xf>
    <xf numFmtId="0" fontId="16" fillId="15" borderId="27" xfId="0" applyFont="1" applyFill="1" applyBorder="1" applyAlignment="1">
      <alignment horizontal="left"/>
    </xf>
    <xf numFmtId="201" fontId="5" fillId="15" borderId="43" xfId="37" applyNumberFormat="1" applyFont="1" applyFill="1" applyBorder="1" applyAlignment="1">
      <alignment/>
    </xf>
    <xf numFmtId="0" fontId="5" fillId="37" borderId="45" xfId="0" applyFont="1" applyFill="1" applyBorder="1" applyAlignment="1">
      <alignment/>
    </xf>
    <xf numFmtId="0" fontId="5" fillId="37" borderId="43" xfId="0" applyFont="1" applyFill="1" applyBorder="1" applyAlignment="1">
      <alignment/>
    </xf>
    <xf numFmtId="0" fontId="16" fillId="37" borderId="44" xfId="0" applyFont="1" applyFill="1" applyBorder="1" applyAlignment="1">
      <alignment horizontal="left"/>
    </xf>
    <xf numFmtId="0" fontId="71" fillId="37" borderId="27" xfId="0" applyFont="1" applyFill="1" applyBorder="1" applyAlignment="1">
      <alignment horizontal="center"/>
    </xf>
    <xf numFmtId="201" fontId="5" fillId="37" borderId="27" xfId="37" applyNumberFormat="1" applyFont="1" applyFill="1" applyBorder="1" applyAlignment="1">
      <alignment/>
    </xf>
    <xf numFmtId="0" fontId="71" fillId="37" borderId="43" xfId="0" applyFont="1" applyFill="1" applyBorder="1" applyAlignment="1">
      <alignment horizontal="center"/>
    </xf>
    <xf numFmtId="201" fontId="5" fillId="37" borderId="44" xfId="37" applyNumberFormat="1" applyFont="1" applyFill="1" applyBorder="1" applyAlignment="1">
      <alignment/>
    </xf>
    <xf numFmtId="0" fontId="16" fillId="0" borderId="27" xfId="0" applyFont="1" applyBorder="1" applyAlignment="1">
      <alignment horizontal="left"/>
    </xf>
    <xf numFmtId="0" fontId="71" fillId="0" borderId="43" xfId="0" applyFont="1" applyBorder="1" applyAlignment="1">
      <alignment horizontal="center"/>
    </xf>
    <xf numFmtId="201" fontId="5" fillId="0" borderId="44" xfId="37" applyNumberFormat="1" applyFont="1" applyBorder="1" applyAlignment="1">
      <alignment/>
    </xf>
    <xf numFmtId="0" fontId="71" fillId="0" borderId="27" xfId="0" applyFont="1" applyBorder="1" applyAlignment="1">
      <alignment horizontal="center"/>
    </xf>
    <xf numFmtId="0" fontId="5" fillId="37" borderId="46" xfId="0" applyFont="1" applyFill="1" applyBorder="1" applyAlignment="1">
      <alignment/>
    </xf>
    <xf numFmtId="201" fontId="5" fillId="37" borderId="55" xfId="37" applyNumberFormat="1" applyFont="1" applyFill="1" applyBorder="1" applyAlignment="1">
      <alignment/>
    </xf>
    <xf numFmtId="0" fontId="16" fillId="0" borderId="43" xfId="0" applyFont="1" applyBorder="1" applyAlignment="1">
      <alignment/>
    </xf>
    <xf numFmtId="43" fontId="6" fillId="0" borderId="44" xfId="37" applyNumberFormat="1" applyFont="1" applyBorder="1" applyAlignment="1">
      <alignment/>
    </xf>
    <xf numFmtId="43" fontId="6" fillId="0" borderId="43" xfId="37" applyNumberFormat="1" applyFont="1" applyBorder="1" applyAlignment="1">
      <alignment/>
    </xf>
    <xf numFmtId="0" fontId="6" fillId="0" borderId="63" xfId="0" applyFont="1" applyBorder="1" applyAlignment="1">
      <alignment horizontal="center"/>
    </xf>
    <xf numFmtId="49" fontId="5" fillId="0" borderId="55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shrinkToFit="1"/>
    </xf>
    <xf numFmtId="0" fontId="16" fillId="0" borderId="43" xfId="0" applyFont="1" applyBorder="1" applyAlignment="1">
      <alignment horizontal="left"/>
    </xf>
    <xf numFmtId="0" fontId="5" fillId="38" borderId="45" xfId="0" applyFont="1" applyFill="1" applyBorder="1" applyAlignment="1">
      <alignment/>
    </xf>
    <xf numFmtId="0" fontId="5" fillId="38" borderId="43" xfId="0" applyFont="1" applyFill="1" applyBorder="1" applyAlignment="1">
      <alignment/>
    </xf>
    <xf numFmtId="0" fontId="16" fillId="38" borderId="27" xfId="0" applyFont="1" applyFill="1" applyBorder="1" applyAlignment="1">
      <alignment horizontal="left"/>
    </xf>
    <xf numFmtId="201" fontId="5" fillId="38" borderId="43" xfId="37" applyNumberFormat="1" applyFont="1" applyFill="1" applyBorder="1" applyAlignment="1">
      <alignment/>
    </xf>
    <xf numFmtId="0" fontId="5" fillId="38" borderId="43" xfId="0" applyFont="1" applyFill="1" applyBorder="1" applyAlignment="1">
      <alignment horizontal="center"/>
    </xf>
    <xf numFmtId="0" fontId="5" fillId="38" borderId="43" xfId="0" applyFont="1" applyFill="1" applyBorder="1" applyAlignment="1">
      <alignment horizontal="center" shrinkToFit="1"/>
    </xf>
    <xf numFmtId="0" fontId="5" fillId="38" borderId="0" xfId="0" applyFont="1" applyFill="1" applyAlignment="1">
      <alignment/>
    </xf>
    <xf numFmtId="0" fontId="16" fillId="0" borderId="0" xfId="46" applyFont="1">
      <alignment/>
      <protection/>
    </xf>
    <xf numFmtId="0" fontId="73" fillId="0" borderId="0" xfId="46" applyFont="1" applyAlignment="1">
      <alignment horizontal="center" vertical="center"/>
      <protection/>
    </xf>
    <xf numFmtId="0" fontId="65" fillId="0" borderId="10" xfId="46" applyFont="1" applyBorder="1" applyAlignment="1">
      <alignment vertical="center"/>
      <protection/>
    </xf>
    <xf numFmtId="0" fontId="65" fillId="0" borderId="10" xfId="46" applyFont="1" applyBorder="1" applyAlignment="1">
      <alignment horizontal="center" vertical="center"/>
      <protection/>
    </xf>
    <xf numFmtId="0" fontId="65" fillId="0" borderId="11" xfId="46" applyFont="1" applyBorder="1" applyAlignment="1">
      <alignment horizontal="center" vertical="center"/>
      <protection/>
    </xf>
    <xf numFmtId="0" fontId="65" fillId="0" borderId="26" xfId="46" applyFont="1" applyBorder="1" applyAlignment="1">
      <alignment horizontal="center" vertical="center"/>
      <protection/>
    </xf>
    <xf numFmtId="0" fontId="65" fillId="0" borderId="24" xfId="46" applyFont="1" applyBorder="1" applyAlignment="1">
      <alignment horizontal="center" vertical="center"/>
      <protection/>
    </xf>
    <xf numFmtId="0" fontId="65" fillId="0" borderId="10" xfId="46" applyFont="1" applyBorder="1" applyAlignment="1">
      <alignment horizontal="center" vertical="center"/>
      <protection/>
    </xf>
    <xf numFmtId="1" fontId="17" fillId="0" borderId="10" xfId="46" applyNumberFormat="1" applyFont="1" applyBorder="1" applyAlignment="1">
      <alignment horizontal="center" vertical="top" wrapText="1"/>
      <protection/>
    </xf>
    <xf numFmtId="0" fontId="93" fillId="0" borderId="10" xfId="33" applyFont="1" applyFill="1" applyBorder="1" applyAlignment="1">
      <alignment horizontal="left" wrapText="1"/>
      <protection/>
    </xf>
    <xf numFmtId="203" fontId="17" fillId="0" borderId="10" xfId="46" applyNumberFormat="1" applyFont="1" applyBorder="1" applyAlignment="1">
      <alignment horizontal="center" vertical="center" wrapText="1"/>
      <protection/>
    </xf>
    <xf numFmtId="203" fontId="17" fillId="0" borderId="10" xfId="46" applyNumberFormat="1" applyFont="1" applyBorder="1" applyAlignment="1">
      <alignment horizontal="center" vertical="center"/>
      <protection/>
    </xf>
    <xf numFmtId="203" fontId="93" fillId="0" borderId="10" xfId="47" applyNumberFormat="1" applyFont="1" applyFill="1" applyBorder="1" applyAlignment="1">
      <alignment horizontal="center" vertical="center" wrapText="1"/>
      <protection/>
    </xf>
    <xf numFmtId="203" fontId="74" fillId="0" borderId="10" xfId="46" applyNumberFormat="1" applyFont="1" applyBorder="1" applyAlignment="1">
      <alignment horizontal="center" vertical="center"/>
      <protection/>
    </xf>
    <xf numFmtId="203" fontId="0" fillId="0" borderId="0" xfId="0" applyNumberFormat="1" applyAlignment="1">
      <alignment/>
    </xf>
    <xf numFmtId="0" fontId="17" fillId="0" borderId="10" xfId="46" applyFont="1" applyBorder="1" applyAlignment="1">
      <alignment horizontal="center" vertical="top"/>
      <protection/>
    </xf>
    <xf numFmtId="3" fontId="17" fillId="0" borderId="10" xfId="46" applyNumberFormat="1" applyFont="1" applyBorder="1" applyAlignment="1">
      <alignment horizontal="center" vertical="center"/>
      <protection/>
    </xf>
    <xf numFmtId="0" fontId="93" fillId="0" borderId="10" xfId="33" applyFont="1" applyFill="1" applyBorder="1" applyAlignment="1">
      <alignment horizontal="left" vertical="top" wrapText="1"/>
      <protection/>
    </xf>
    <xf numFmtId="203" fontId="17" fillId="0" borderId="10" xfId="46" applyNumberFormat="1" applyFont="1" applyBorder="1" applyAlignment="1">
      <alignment horizontal="center" vertical="top"/>
      <protection/>
    </xf>
    <xf numFmtId="203" fontId="93" fillId="0" borderId="10" xfId="47" applyNumberFormat="1" applyFont="1" applyFill="1" applyBorder="1" applyAlignment="1">
      <alignment horizontal="center" vertical="top" wrapText="1"/>
      <protection/>
    </xf>
    <xf numFmtId="3" fontId="17" fillId="0" borderId="10" xfId="46" applyNumberFormat="1" applyFont="1" applyBorder="1" applyAlignment="1">
      <alignment horizontal="center" vertical="top"/>
      <protection/>
    </xf>
    <xf numFmtId="203" fontId="17" fillId="36" borderId="10" xfId="46" applyNumberFormat="1" applyFont="1" applyFill="1" applyBorder="1" applyAlignment="1">
      <alignment horizontal="center" vertical="center"/>
      <protection/>
    </xf>
    <xf numFmtId="204" fontId="17" fillId="0" borderId="10" xfId="46" applyNumberFormat="1" applyFont="1" applyBorder="1" applyAlignment="1">
      <alignment horizontal="center" vertical="top"/>
      <protection/>
    </xf>
    <xf numFmtId="4" fontId="17" fillId="0" borderId="10" xfId="46" applyNumberFormat="1" applyFont="1" applyBorder="1" applyAlignment="1">
      <alignment horizontal="center" vertical="top"/>
      <protection/>
    </xf>
    <xf numFmtId="203" fontId="93" fillId="0" borderId="10" xfId="46" applyNumberFormat="1" applyFont="1" applyBorder="1" applyAlignment="1">
      <alignment horizontal="center" vertical="center" wrapText="1"/>
      <protection/>
    </xf>
    <xf numFmtId="203" fontId="17" fillId="0" borderId="10" xfId="39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top"/>
    </xf>
    <xf numFmtId="203" fontId="93" fillId="0" borderId="10" xfId="46" applyNumberFormat="1" applyFont="1" applyBorder="1" applyAlignment="1">
      <alignment horizontal="center" vertical="top" wrapText="1"/>
      <protection/>
    </xf>
    <xf numFmtId="201" fontId="17" fillId="0" borderId="10" xfId="39" applyNumberFormat="1" applyFont="1" applyBorder="1" applyAlignment="1">
      <alignment horizontal="center" vertical="top"/>
    </xf>
    <xf numFmtId="0" fontId="17" fillId="0" borderId="10" xfId="46" applyFont="1" applyBorder="1" applyAlignment="1">
      <alignment/>
      <protection/>
    </xf>
    <xf numFmtId="3" fontId="30" fillId="0" borderId="10" xfId="46" applyNumberFormat="1" applyFont="1" applyBorder="1" applyAlignment="1">
      <alignment horizontal="center"/>
      <protection/>
    </xf>
    <xf numFmtId="203" fontId="30" fillId="0" borderId="10" xfId="46" applyNumberFormat="1" applyFont="1" applyBorder="1" applyAlignment="1">
      <alignment horizontal="center" vertical="center"/>
      <protection/>
    </xf>
    <xf numFmtId="4" fontId="30" fillId="0" borderId="10" xfId="46" applyNumberFormat="1" applyFont="1" applyBorder="1" applyAlignment="1">
      <alignment horizont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 3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4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2 2" xfId="47"/>
    <cellStyle name="ปกติ_stock ก.ค.2550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budget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ทั่วไป"/>
      <sheetName val="รายงานเงินคงเหลือ 30 กย.59"/>
      <sheetName val="Sheet1"/>
      <sheetName val="รายละเอียดของบัญชีและการใช้งาน"/>
      <sheetName val="เทียบประมาณการ 59"/>
      <sheetName val="งบปี 55-59"/>
      <sheetName val="งบดุล"/>
      <sheetName val="ประมาณการปี 60"/>
      <sheetName val="ปะหน้า"/>
      <sheetName val="รวมยอดเงิน"/>
      <sheetName val="ปรับปรุงสิ่งปลูกสร้าง"/>
      <sheetName val="ครุภัณฑ์งานบ้านฯ"/>
      <sheetName val="ครุภัณฑ์ สนง."/>
      <sheetName val="ครุภัณฑ์การแพทย์"/>
      <sheetName val="ครุภัณฑ์คอมพิวเตอร์ "/>
      <sheetName val="ครุภัณฑ์ไฟฟ้า"/>
      <sheetName val="งบค่าเสื่อม 80%"/>
      <sheetName val="งบค่าเสื่อม 10%"/>
      <sheetName val="ต้นฉบับ"/>
      <sheetName val="ค่าจ้างเหมาบริการ"/>
      <sheetName val="แผนโครงการ60"/>
      <sheetName val="หน้าปก"/>
      <sheetName val="งบค่าเสื่อมล่าสุด"/>
      <sheetName val="ครุภัณฑ์งบลงทุน 61-65"/>
      <sheetName val="อาคาร61-65"/>
      <sheetName val="Sheet2"/>
      <sheetName val="Sheet3"/>
      <sheetName val="Sheet5"/>
    </sheetNames>
    <sheetDataSet>
      <sheetData sheetId="10">
        <row r="15">
          <cell r="H15">
            <v>275000</v>
          </cell>
        </row>
      </sheetData>
      <sheetData sheetId="11">
        <row r="12">
          <cell r="H12">
            <v>49500</v>
          </cell>
        </row>
      </sheetData>
      <sheetData sheetId="12">
        <row r="27">
          <cell r="H27">
            <v>134260</v>
          </cell>
        </row>
      </sheetData>
      <sheetData sheetId="13">
        <row r="16">
          <cell r="I16">
            <v>2221774</v>
          </cell>
        </row>
      </sheetData>
      <sheetData sheetId="14">
        <row r="14">
          <cell r="H14">
            <v>508200</v>
          </cell>
        </row>
      </sheetData>
      <sheetData sheetId="15">
        <row r="17">
          <cell r="H17">
            <v>88900</v>
          </cell>
        </row>
      </sheetData>
      <sheetData sheetId="16">
        <row r="27">
          <cell r="I27">
            <v>4098750</v>
          </cell>
        </row>
      </sheetData>
      <sheetData sheetId="17">
        <row r="9">
          <cell r="I9">
            <v>1010000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7.421875" style="469" customWidth="1"/>
    <col min="2" max="16384" width="9.140625" style="469" customWidth="1"/>
  </cols>
  <sheetData>
    <row r="2" ht="25.5" customHeight="1"/>
    <row r="3" spans="1:14" ht="69">
      <c r="A3" s="470" t="s">
        <v>1744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</row>
    <row r="4" ht="69">
      <c r="B4" s="469" t="s">
        <v>1745</v>
      </c>
    </row>
    <row r="5" ht="69">
      <c r="B5" s="469" t="s">
        <v>1746</v>
      </c>
    </row>
    <row r="10" spans="1:14" ht="69">
      <c r="A10" s="470" t="s">
        <v>1747</v>
      </c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</row>
    <row r="15" spans="1:14" ht="69">
      <c r="A15" s="470" t="s">
        <v>1748</v>
      </c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</row>
    <row r="16" spans="1:14" ht="69">
      <c r="A16" s="470" t="s">
        <v>1749</v>
      </c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</row>
    <row r="17" spans="1:14" ht="69">
      <c r="A17" s="470" t="s">
        <v>1750</v>
      </c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</row>
    <row r="18" spans="1:14" ht="69">
      <c r="A18" s="470" t="s">
        <v>1751</v>
      </c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</row>
    <row r="22" spans="1:14" ht="69">
      <c r="A22" s="470" t="s">
        <v>1752</v>
      </c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</row>
    <row r="23" spans="1:14" ht="69">
      <c r="A23" s="470"/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</row>
    <row r="24" spans="1:14" ht="69">
      <c r="A24" s="470"/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</row>
  </sheetData>
  <sheetProtection/>
  <mergeCells count="9">
    <mergeCell ref="A22:N22"/>
    <mergeCell ref="A23:N23"/>
    <mergeCell ref="A24:N24"/>
    <mergeCell ref="A3:N3"/>
    <mergeCell ref="A10:N10"/>
    <mergeCell ref="A15:N15"/>
    <mergeCell ref="A16:N16"/>
    <mergeCell ref="A17:N17"/>
    <mergeCell ref="A18:N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B21"/>
  <sheetViews>
    <sheetView zoomScalePageLayoutView="0" workbookViewId="0" topLeftCell="A1">
      <selection activeCell="D14" sqref="D14"/>
    </sheetView>
  </sheetViews>
  <sheetFormatPr defaultColWidth="9.140625" defaultRowHeight="21.75" customHeight="1"/>
  <cols>
    <col min="1" max="1" width="8.140625" style="529" customWidth="1"/>
    <col min="2" max="3" width="5.28125" style="529" customWidth="1"/>
    <col min="4" max="4" width="41.7109375" style="529" customWidth="1"/>
    <col min="5" max="5" width="13.00390625" style="590" customWidth="1"/>
    <col min="6" max="6" width="0.13671875" style="590" customWidth="1"/>
    <col min="7" max="7" width="6.00390625" style="529" customWidth="1"/>
    <col min="8" max="8" width="8.57421875" style="529" customWidth="1"/>
    <col min="9" max="9" width="13.57421875" style="529" customWidth="1"/>
    <col min="10" max="10" width="19.140625" style="529" customWidth="1"/>
    <col min="11" max="11" width="14.421875" style="608" customWidth="1"/>
    <col min="12" max="12" width="12.7109375" style="529" bestFit="1" customWidth="1"/>
    <col min="13" max="13" width="9.140625" style="529" customWidth="1"/>
    <col min="14" max="14" width="12.140625" style="529" customWidth="1"/>
    <col min="15" max="15" width="10.00390625" style="529" customWidth="1"/>
    <col min="16" max="16" width="9.140625" style="529" customWidth="1"/>
    <col min="17" max="17" width="12.00390625" style="529" customWidth="1"/>
    <col min="18" max="16384" width="9.140625" style="529" customWidth="1"/>
  </cols>
  <sheetData>
    <row r="2" spans="1:10" ht="21.75" customHeight="1">
      <c r="A2" s="528" t="s">
        <v>1918</v>
      </c>
      <c r="B2" s="528"/>
      <c r="C2" s="528"/>
      <c r="D2" s="528"/>
      <c r="E2" s="528"/>
      <c r="F2" s="528"/>
      <c r="G2" s="528"/>
      <c r="H2" s="528"/>
      <c r="I2" s="528"/>
      <c r="J2" s="528"/>
    </row>
    <row r="3" spans="1:10" ht="21.75" customHeight="1">
      <c r="A3" s="530"/>
      <c r="B3" s="530"/>
      <c r="C3" s="530"/>
      <c r="D3" s="530"/>
      <c r="E3" s="530"/>
      <c r="F3" s="530"/>
      <c r="G3" s="530"/>
      <c r="H3" s="530"/>
      <c r="I3" s="530"/>
      <c r="J3" s="530"/>
    </row>
    <row r="4" spans="1:11" ht="21.75" customHeight="1">
      <c r="A4" s="531" t="s">
        <v>197</v>
      </c>
      <c r="B4" s="531" t="s">
        <v>196</v>
      </c>
      <c r="C4" s="532" t="s">
        <v>1754</v>
      </c>
      <c r="D4" s="531" t="s">
        <v>487</v>
      </c>
      <c r="E4" s="533" t="s">
        <v>973</v>
      </c>
      <c r="F4" s="534" t="s">
        <v>1839</v>
      </c>
      <c r="G4" s="535" t="s">
        <v>484</v>
      </c>
      <c r="H4" s="536"/>
      <c r="I4" s="531" t="s">
        <v>1627</v>
      </c>
      <c r="J4" s="531" t="s">
        <v>1782</v>
      </c>
      <c r="K4" s="609" t="s">
        <v>1736</v>
      </c>
    </row>
    <row r="5" spans="1:28" ht="21.75" customHeight="1">
      <c r="A5" s="638" t="s">
        <v>1919</v>
      </c>
      <c r="B5" s="547"/>
      <c r="C5" s="538" t="s">
        <v>1757</v>
      </c>
      <c r="D5" s="562" t="s">
        <v>1920</v>
      </c>
      <c r="E5" s="563">
        <v>460000</v>
      </c>
      <c r="F5" s="563"/>
      <c r="G5" s="551">
        <v>1</v>
      </c>
      <c r="H5" s="611" t="s">
        <v>462</v>
      </c>
      <c r="I5" s="639">
        <v>460000</v>
      </c>
      <c r="J5" s="545" t="s">
        <v>1841</v>
      </c>
      <c r="K5" s="543" t="s">
        <v>1892</v>
      </c>
      <c r="L5" s="567"/>
      <c r="M5" s="567"/>
      <c r="N5" s="567"/>
      <c r="O5" s="567"/>
      <c r="P5" s="567"/>
      <c r="Q5" s="567"/>
      <c r="R5" s="567"/>
      <c r="S5" s="567"/>
      <c r="T5" s="567"/>
      <c r="U5" s="568"/>
      <c r="V5" s="567"/>
      <c r="W5" s="569"/>
      <c r="X5" s="570"/>
      <c r="Y5" s="570"/>
      <c r="Z5" s="569"/>
      <c r="AA5" s="571"/>
      <c r="AB5" s="572"/>
    </row>
    <row r="6" spans="1:11" s="473" customFormat="1" ht="45" customHeight="1">
      <c r="A6" s="640" t="s">
        <v>1919</v>
      </c>
      <c r="B6" s="641"/>
      <c r="C6" s="642" t="s">
        <v>1760</v>
      </c>
      <c r="D6" s="643" t="s">
        <v>1921</v>
      </c>
      <c r="E6" s="644">
        <v>300000</v>
      </c>
      <c r="F6" s="540"/>
      <c r="G6" s="633">
        <v>1</v>
      </c>
      <c r="H6" s="634" t="s">
        <v>462</v>
      </c>
      <c r="I6" s="645">
        <f>G6*E6</f>
        <v>300000</v>
      </c>
      <c r="J6" s="646" t="s">
        <v>1843</v>
      </c>
      <c r="K6" s="634" t="s">
        <v>1892</v>
      </c>
    </row>
    <row r="7" spans="1:28" ht="21.75" customHeight="1">
      <c r="A7" s="638" t="s">
        <v>1919</v>
      </c>
      <c r="B7" s="547"/>
      <c r="C7" s="538" t="s">
        <v>1763</v>
      </c>
      <c r="D7" s="562" t="s">
        <v>1922</v>
      </c>
      <c r="E7" s="563">
        <v>250000</v>
      </c>
      <c r="F7" s="563"/>
      <c r="G7" s="551">
        <v>1</v>
      </c>
      <c r="H7" s="611" t="s">
        <v>462</v>
      </c>
      <c r="I7" s="647">
        <f>G7*E7</f>
        <v>250000</v>
      </c>
      <c r="J7" s="545" t="s">
        <v>1923</v>
      </c>
      <c r="K7" s="578" t="s">
        <v>1892</v>
      </c>
      <c r="L7" s="567"/>
      <c r="M7" s="567"/>
      <c r="N7" s="567"/>
      <c r="O7" s="567"/>
      <c r="P7" s="567"/>
      <c r="Q7" s="567"/>
      <c r="R7" s="567"/>
      <c r="S7" s="567"/>
      <c r="T7" s="567"/>
      <c r="U7" s="567"/>
      <c r="V7" s="567"/>
      <c r="W7" s="567"/>
      <c r="X7" s="567"/>
      <c r="Y7" s="567"/>
      <c r="Z7" s="567"/>
      <c r="AA7" s="567"/>
      <c r="AB7" s="567"/>
    </row>
    <row r="8" spans="1:28" ht="21.75" customHeight="1">
      <c r="A8" s="648"/>
      <c r="B8" s="649"/>
      <c r="C8" s="585"/>
      <c r="D8" s="581"/>
      <c r="E8" s="564"/>
      <c r="F8" s="564"/>
      <c r="G8" s="650"/>
      <c r="H8" s="611"/>
      <c r="I8" s="647"/>
      <c r="J8" s="571"/>
      <c r="K8" s="551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</row>
    <row r="9" spans="1:11" s="473" customFormat="1" ht="21.75" customHeight="1">
      <c r="A9" s="488"/>
      <c r="B9" s="479"/>
      <c r="C9" s="585"/>
      <c r="D9" s="584"/>
      <c r="E9" s="564"/>
      <c r="F9" s="564"/>
      <c r="G9" s="650"/>
      <c r="H9" s="551"/>
      <c r="I9" s="651">
        <f>SUM(I5:I7)</f>
        <v>1010000</v>
      </c>
      <c r="J9" s="545"/>
      <c r="K9" s="551"/>
    </row>
    <row r="10" spans="8:9" ht="21.75" customHeight="1">
      <c r="H10" s="567"/>
      <c r="I10" s="652"/>
    </row>
    <row r="11" spans="8:9" ht="21.75" customHeight="1">
      <c r="H11" s="567"/>
      <c r="I11" s="569"/>
    </row>
    <row r="12" spans="8:9" ht="21.75" customHeight="1">
      <c r="H12" s="567"/>
      <c r="I12" s="569"/>
    </row>
    <row r="13" spans="8:9" ht="21.75" customHeight="1">
      <c r="H13" s="567"/>
      <c r="I13" s="569"/>
    </row>
    <row r="14" spans="8:9" ht="21.75" customHeight="1">
      <c r="H14" s="567"/>
      <c r="I14" s="567"/>
    </row>
    <row r="15" spans="8:9" ht="21.75" customHeight="1">
      <c r="H15" s="567"/>
      <c r="I15" s="567"/>
    </row>
    <row r="16" spans="8:9" ht="21.75" customHeight="1">
      <c r="H16" s="567"/>
      <c r="I16" s="567"/>
    </row>
    <row r="17" spans="8:9" ht="21.75" customHeight="1">
      <c r="H17" s="567"/>
      <c r="I17" s="567"/>
    </row>
    <row r="18" spans="8:9" ht="21.75" customHeight="1">
      <c r="H18" s="567"/>
      <c r="I18" s="567"/>
    </row>
    <row r="19" spans="8:9" ht="21.75" customHeight="1">
      <c r="H19" s="567"/>
      <c r="I19" s="567"/>
    </row>
    <row r="20" spans="8:9" ht="21.75" customHeight="1">
      <c r="H20" s="567"/>
      <c r="I20" s="567"/>
    </row>
    <row r="21" spans="8:9" ht="21.75" customHeight="1">
      <c r="H21" s="567"/>
      <c r="I21" s="567"/>
    </row>
  </sheetData>
  <sheetProtection/>
  <mergeCells count="2">
    <mergeCell ref="A2:J2"/>
    <mergeCell ref="G4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0.8515625" style="473" customWidth="1"/>
    <col min="2" max="2" width="5.140625" style="473" customWidth="1"/>
    <col min="3" max="3" width="5.7109375" style="473" customWidth="1"/>
    <col min="4" max="4" width="48.00390625" style="473" customWidth="1"/>
    <col min="5" max="5" width="16.7109375" style="473" customWidth="1"/>
    <col min="6" max="6" width="8.57421875" style="473" customWidth="1"/>
    <col min="7" max="7" width="8.140625" style="473" customWidth="1"/>
    <col min="8" max="8" width="16.7109375" style="473" customWidth="1"/>
    <col min="9" max="9" width="18.28125" style="473" customWidth="1"/>
    <col min="10" max="13" width="9.140625" style="473" customWidth="1"/>
    <col min="14" max="14" width="12.28125" style="473" customWidth="1"/>
    <col min="15" max="15" width="10.8515625" style="473" customWidth="1"/>
    <col min="16" max="16" width="13.00390625" style="473" customWidth="1"/>
    <col min="17" max="17" width="13.57421875" style="473" customWidth="1"/>
    <col min="18" max="16384" width="9.140625" style="473" customWidth="1"/>
  </cols>
  <sheetData>
    <row r="1" spans="1:9" ht="21.75" customHeight="1">
      <c r="A1" s="471" t="s">
        <v>1924</v>
      </c>
      <c r="B1" s="471"/>
      <c r="C1" s="471"/>
      <c r="D1" s="471"/>
      <c r="E1" s="471"/>
      <c r="F1" s="471"/>
      <c r="G1" s="471"/>
      <c r="H1" s="471"/>
      <c r="I1" s="471"/>
    </row>
    <row r="2" spans="1:9" ht="21.75" customHeight="1">
      <c r="A2" s="476" t="s">
        <v>197</v>
      </c>
      <c r="B2" s="476" t="s">
        <v>196</v>
      </c>
      <c r="C2" s="499" t="s">
        <v>1754</v>
      </c>
      <c r="D2" s="476" t="s">
        <v>487</v>
      </c>
      <c r="E2" s="476" t="s">
        <v>973</v>
      </c>
      <c r="F2" s="477" t="s">
        <v>484</v>
      </c>
      <c r="G2" s="478"/>
      <c r="H2" s="476" t="s">
        <v>1627</v>
      </c>
      <c r="I2" s="476" t="s">
        <v>1755</v>
      </c>
    </row>
    <row r="3" spans="1:9" ht="21.75" customHeight="1">
      <c r="A3" s="479"/>
      <c r="B3" s="479"/>
      <c r="C3" s="480" t="s">
        <v>1757</v>
      </c>
      <c r="D3" s="653" t="s">
        <v>1925</v>
      </c>
      <c r="E3" s="654">
        <v>7000</v>
      </c>
      <c r="F3" s="500">
        <v>7</v>
      </c>
      <c r="G3" s="483" t="s">
        <v>1762</v>
      </c>
      <c r="H3" s="654">
        <v>49000</v>
      </c>
      <c r="I3" s="485" t="s">
        <v>1926</v>
      </c>
    </row>
    <row r="4" spans="1:9" ht="21.75" customHeight="1">
      <c r="A4" s="479"/>
      <c r="B4" s="479"/>
      <c r="C4" s="480" t="s">
        <v>1760</v>
      </c>
      <c r="D4" s="655" t="s">
        <v>1927</v>
      </c>
      <c r="E4" s="656">
        <v>6000</v>
      </c>
      <c r="F4" s="486">
        <v>1</v>
      </c>
      <c r="G4" s="486" t="s">
        <v>1762</v>
      </c>
      <c r="H4" s="657">
        <v>6000</v>
      </c>
      <c r="I4" s="485" t="s">
        <v>1926</v>
      </c>
    </row>
    <row r="5" spans="1:9" ht="21.75" customHeight="1">
      <c r="A5" s="486"/>
      <c r="B5" s="486"/>
      <c r="C5" s="480" t="s">
        <v>1763</v>
      </c>
      <c r="D5" s="655" t="s">
        <v>1928</v>
      </c>
      <c r="E5" s="658">
        <v>5500</v>
      </c>
      <c r="F5" s="618">
        <v>1</v>
      </c>
      <c r="G5" s="486" t="s">
        <v>1762</v>
      </c>
      <c r="H5" s="657">
        <v>5500</v>
      </c>
      <c r="I5" s="485" t="s">
        <v>1926</v>
      </c>
    </row>
    <row r="6" spans="1:9" s="666" customFormat="1" ht="21.75" customHeight="1">
      <c r="A6" s="659"/>
      <c r="B6" s="659"/>
      <c r="C6" s="660" t="s">
        <v>1766</v>
      </c>
      <c r="D6" s="661" t="s">
        <v>1929</v>
      </c>
      <c r="E6" s="662">
        <v>1040000</v>
      </c>
      <c r="F6" s="663">
        <v>1</v>
      </c>
      <c r="G6" s="664" t="s">
        <v>1762</v>
      </c>
      <c r="H6" s="662">
        <v>1040000</v>
      </c>
      <c r="I6" s="665" t="s">
        <v>1926</v>
      </c>
    </row>
    <row r="7" spans="1:9" s="673" customFormat="1" ht="21.75" customHeight="1">
      <c r="A7" s="667"/>
      <c r="B7" s="667"/>
      <c r="C7" s="668" t="s">
        <v>1769</v>
      </c>
      <c r="D7" s="669" t="s">
        <v>1930</v>
      </c>
      <c r="E7" s="670">
        <v>15000</v>
      </c>
      <c r="F7" s="671">
        <v>1</v>
      </c>
      <c r="G7" s="671" t="s">
        <v>1762</v>
      </c>
      <c r="H7" s="670">
        <v>15000</v>
      </c>
      <c r="I7" s="672" t="s">
        <v>1926</v>
      </c>
    </row>
    <row r="8" spans="1:9" s="673" customFormat="1" ht="21.75" customHeight="1">
      <c r="A8" s="674"/>
      <c r="B8" s="675"/>
      <c r="C8" s="668" t="s">
        <v>1771</v>
      </c>
      <c r="D8" s="676" t="s">
        <v>1931</v>
      </c>
      <c r="E8" s="677">
        <v>200000</v>
      </c>
      <c r="F8" s="671">
        <v>1</v>
      </c>
      <c r="G8" s="671" t="s">
        <v>1762</v>
      </c>
      <c r="H8" s="677">
        <v>200000</v>
      </c>
      <c r="I8" s="672" t="s">
        <v>1932</v>
      </c>
    </row>
    <row r="9" spans="1:9" s="666" customFormat="1" ht="21.75" customHeight="1">
      <c r="A9" s="678"/>
      <c r="B9" s="679"/>
      <c r="C9" s="660" t="s">
        <v>1774</v>
      </c>
      <c r="D9" s="680" t="s">
        <v>1933</v>
      </c>
      <c r="E9" s="662">
        <v>12000</v>
      </c>
      <c r="F9" s="681">
        <v>1</v>
      </c>
      <c r="G9" s="664" t="s">
        <v>1762</v>
      </c>
      <c r="H9" s="682">
        <v>12000</v>
      </c>
      <c r="I9" s="665" t="s">
        <v>1932</v>
      </c>
    </row>
    <row r="10" spans="1:9" s="666" customFormat="1" ht="21.75" customHeight="1">
      <c r="A10" s="678"/>
      <c r="B10" s="679"/>
      <c r="C10" s="660" t="s">
        <v>1776</v>
      </c>
      <c r="D10" s="661" t="s">
        <v>1934</v>
      </c>
      <c r="E10" s="662">
        <v>13600</v>
      </c>
      <c r="F10" s="683">
        <v>1</v>
      </c>
      <c r="G10" s="664" t="s">
        <v>1762</v>
      </c>
      <c r="H10" s="684">
        <v>13600</v>
      </c>
      <c r="I10" s="665" t="s">
        <v>1932</v>
      </c>
    </row>
    <row r="11" spans="1:9" ht="21.75" customHeight="1">
      <c r="A11" s="490"/>
      <c r="B11" s="481"/>
      <c r="C11" s="480" t="s">
        <v>1779</v>
      </c>
      <c r="D11" s="685" t="s">
        <v>1935</v>
      </c>
      <c r="E11" s="657">
        <v>4440</v>
      </c>
      <c r="F11" s="686">
        <v>1</v>
      </c>
      <c r="G11" s="486" t="s">
        <v>1762</v>
      </c>
      <c r="H11" s="657">
        <v>4440</v>
      </c>
      <c r="I11" s="485" t="s">
        <v>1932</v>
      </c>
    </row>
    <row r="12" spans="1:9" ht="21.75" customHeight="1">
      <c r="A12" s="490"/>
      <c r="B12" s="481"/>
      <c r="C12" s="480" t="s">
        <v>1809</v>
      </c>
      <c r="D12" s="655" t="s">
        <v>1936</v>
      </c>
      <c r="E12" s="657">
        <v>4440</v>
      </c>
      <c r="F12" s="686">
        <v>1</v>
      </c>
      <c r="G12" s="486" t="s">
        <v>1762</v>
      </c>
      <c r="H12" s="658">
        <v>4440</v>
      </c>
      <c r="I12" s="485" t="s">
        <v>1932</v>
      </c>
    </row>
    <row r="13" spans="1:9" ht="21.75" customHeight="1">
      <c r="A13" s="490"/>
      <c r="B13" s="481"/>
      <c r="C13" s="480" t="s">
        <v>1811</v>
      </c>
      <c r="D13" s="655" t="s">
        <v>1937</v>
      </c>
      <c r="E13" s="687">
        <v>15000</v>
      </c>
      <c r="F13" s="686">
        <v>1</v>
      </c>
      <c r="G13" s="483" t="s">
        <v>1938</v>
      </c>
      <c r="H13" s="687">
        <v>15000</v>
      </c>
      <c r="I13" s="485" t="s">
        <v>1932</v>
      </c>
    </row>
    <row r="14" spans="1:9" ht="21.75" customHeight="1">
      <c r="A14" s="490"/>
      <c r="B14" s="481"/>
      <c r="C14" s="480" t="s">
        <v>1813</v>
      </c>
      <c r="D14" s="655" t="s">
        <v>1939</v>
      </c>
      <c r="E14" s="657">
        <v>10000</v>
      </c>
      <c r="F14" s="688">
        <v>1</v>
      </c>
      <c r="G14" s="483" t="s">
        <v>1940</v>
      </c>
      <c r="H14" s="657">
        <v>10000</v>
      </c>
      <c r="I14" s="485" t="s">
        <v>1932</v>
      </c>
    </row>
    <row r="15" spans="1:9" s="666" customFormat="1" ht="21.75" customHeight="1">
      <c r="A15" s="689"/>
      <c r="B15" s="659"/>
      <c r="C15" s="660" t="s">
        <v>1815</v>
      </c>
      <c r="D15" s="661" t="s">
        <v>1941</v>
      </c>
      <c r="E15" s="690">
        <v>10000</v>
      </c>
      <c r="F15" s="683">
        <v>1</v>
      </c>
      <c r="G15" s="663" t="s">
        <v>97</v>
      </c>
      <c r="H15" s="662">
        <v>10000</v>
      </c>
      <c r="I15" s="665" t="s">
        <v>1932</v>
      </c>
    </row>
    <row r="16" spans="1:9" s="666" customFormat="1" ht="21.75" customHeight="1">
      <c r="A16" s="689"/>
      <c r="B16" s="659"/>
      <c r="C16" s="660" t="s">
        <v>1817</v>
      </c>
      <c r="D16" s="661" t="s">
        <v>1942</v>
      </c>
      <c r="E16" s="682">
        <v>100000</v>
      </c>
      <c r="F16" s="681">
        <v>1</v>
      </c>
      <c r="G16" s="663" t="s">
        <v>1938</v>
      </c>
      <c r="H16" s="682">
        <v>100000</v>
      </c>
      <c r="I16" s="665" t="s">
        <v>1932</v>
      </c>
    </row>
    <row r="17" spans="1:9" ht="21.75" customHeight="1">
      <c r="A17" s="490"/>
      <c r="B17" s="481"/>
      <c r="C17" s="480" t="s">
        <v>1821</v>
      </c>
      <c r="D17" s="691" t="s">
        <v>1943</v>
      </c>
      <c r="E17" s="658">
        <v>100000</v>
      </c>
      <c r="F17" s="483">
        <v>1</v>
      </c>
      <c r="G17" s="483" t="s">
        <v>1762</v>
      </c>
      <c r="H17" s="687">
        <v>100000</v>
      </c>
      <c r="I17" s="492" t="s">
        <v>1944</v>
      </c>
    </row>
    <row r="18" spans="1:9" ht="21.75" customHeight="1">
      <c r="A18" s="490"/>
      <c r="B18" s="481"/>
      <c r="C18" s="480" t="s">
        <v>1823</v>
      </c>
      <c r="D18" s="481" t="s">
        <v>1945</v>
      </c>
      <c r="E18" s="489">
        <v>100000</v>
      </c>
      <c r="F18" s="483">
        <v>1</v>
      </c>
      <c r="G18" s="483" t="s">
        <v>1762</v>
      </c>
      <c r="H18" s="484">
        <v>100000</v>
      </c>
      <c r="I18" s="492" t="s">
        <v>1944</v>
      </c>
    </row>
    <row r="19" spans="1:9" ht="21.75" customHeight="1">
      <c r="A19" s="490"/>
      <c r="B19" s="481"/>
      <c r="C19" s="480"/>
      <c r="D19" s="481"/>
      <c r="E19" s="491"/>
      <c r="F19" s="483"/>
      <c r="G19" s="483"/>
      <c r="H19" s="482"/>
      <c r="I19" s="492"/>
    </row>
    <row r="20" spans="1:9" ht="21.75" customHeight="1">
      <c r="A20" s="490"/>
      <c r="B20" s="481"/>
      <c r="C20" s="480"/>
      <c r="D20" s="481"/>
      <c r="E20" s="491"/>
      <c r="F20" s="483"/>
      <c r="G20" s="483"/>
      <c r="H20" s="692"/>
      <c r="I20" s="492"/>
    </row>
    <row r="21" spans="1:9" ht="21.75" customHeight="1">
      <c r="A21" s="479"/>
      <c r="B21" s="481"/>
      <c r="C21" s="480"/>
      <c r="D21" s="481"/>
      <c r="E21" s="489"/>
      <c r="F21" s="486"/>
      <c r="G21" s="483"/>
      <c r="H21" s="693">
        <f>SUM(H3:H20)</f>
        <v>1684980</v>
      </c>
      <c r="I21" s="486"/>
    </row>
    <row r="22" spans="1:8" ht="21.75" customHeight="1">
      <c r="A22" s="504"/>
      <c r="B22" s="518"/>
      <c r="D22" s="518"/>
      <c r="G22" s="518"/>
      <c r="H22" s="498"/>
    </row>
    <row r="23" ht="21.75" customHeight="1"/>
    <row r="24" ht="21.75" customHeight="1"/>
    <row r="25" ht="21.75" customHeight="1"/>
    <row r="26" ht="24" customHeight="1"/>
  </sheetData>
  <sheetProtection/>
  <mergeCells count="2">
    <mergeCell ref="A1:I1"/>
    <mergeCell ref="F2:G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7.00390625" style="0" customWidth="1"/>
    <col min="2" max="2" width="44.00390625" style="0" customWidth="1"/>
    <col min="3" max="3" width="10.421875" style="0" bestFit="1" customWidth="1"/>
    <col min="11" max="11" width="13.7109375" style="0" customWidth="1"/>
    <col min="12" max="12" width="14.57421875" style="0" bestFit="1" customWidth="1"/>
  </cols>
  <sheetData>
    <row r="1" spans="1:11" ht="26.25">
      <c r="A1" s="705"/>
      <c r="B1" s="706" t="s">
        <v>1947</v>
      </c>
      <c r="C1" s="706"/>
      <c r="D1" s="706"/>
      <c r="E1" s="706"/>
      <c r="F1" s="706"/>
      <c r="G1" s="706"/>
      <c r="H1" s="706"/>
      <c r="I1" s="706"/>
      <c r="J1" s="706"/>
      <c r="K1" s="706"/>
    </row>
    <row r="2" spans="1:11" ht="23.25">
      <c r="A2" s="707" t="s">
        <v>196</v>
      </c>
      <c r="B2" s="708" t="s">
        <v>1948</v>
      </c>
      <c r="C2" s="709" t="s">
        <v>1949</v>
      </c>
      <c r="D2" s="710"/>
      <c r="E2" s="710"/>
      <c r="F2" s="710"/>
      <c r="G2" s="710"/>
      <c r="H2" s="710"/>
      <c r="I2" s="710"/>
      <c r="J2" s="711"/>
      <c r="K2" s="708" t="s">
        <v>972</v>
      </c>
    </row>
    <row r="3" spans="1:11" ht="23.25">
      <c r="A3" s="707"/>
      <c r="B3" s="708"/>
      <c r="C3" s="712" t="s">
        <v>1950</v>
      </c>
      <c r="D3" s="712" t="s">
        <v>1951</v>
      </c>
      <c r="E3" s="712" t="s">
        <v>1952</v>
      </c>
      <c r="F3" s="712" t="s">
        <v>1953</v>
      </c>
      <c r="G3" s="712" t="s">
        <v>1954</v>
      </c>
      <c r="H3" s="712" t="s">
        <v>1955</v>
      </c>
      <c r="I3" s="712" t="s">
        <v>1956</v>
      </c>
      <c r="J3" s="712" t="s">
        <v>1957</v>
      </c>
      <c r="K3" s="708"/>
    </row>
    <row r="4" spans="1:13" ht="39">
      <c r="A4" s="713">
        <v>1</v>
      </c>
      <c r="B4" s="714" t="s">
        <v>1958</v>
      </c>
      <c r="C4" s="715"/>
      <c r="D4" s="716"/>
      <c r="E4" s="716"/>
      <c r="F4" s="717"/>
      <c r="G4" s="718">
        <v>425496</v>
      </c>
      <c r="H4" s="718"/>
      <c r="I4" s="716"/>
      <c r="J4" s="716"/>
      <c r="K4" s="718">
        <v>425496</v>
      </c>
      <c r="M4" s="719"/>
    </row>
    <row r="5" spans="1:11" ht="39">
      <c r="A5" s="720">
        <v>2</v>
      </c>
      <c r="B5" s="714" t="s">
        <v>1959</v>
      </c>
      <c r="C5" s="716"/>
      <c r="D5" s="716"/>
      <c r="E5" s="716"/>
      <c r="F5" s="717"/>
      <c r="G5" s="716">
        <v>106350</v>
      </c>
      <c r="H5" s="716">
        <v>82000</v>
      </c>
      <c r="I5" s="716"/>
      <c r="J5" s="716"/>
      <c r="K5" s="721">
        <f>SUM(G5:J5)</f>
        <v>188350</v>
      </c>
    </row>
    <row r="6" spans="1:11" ht="19.5">
      <c r="A6" s="713">
        <v>3</v>
      </c>
      <c r="B6" s="714" t="s">
        <v>1960</v>
      </c>
      <c r="C6" s="716">
        <v>572144</v>
      </c>
      <c r="D6" s="716">
        <v>61790</v>
      </c>
      <c r="E6" s="716"/>
      <c r="F6" s="717"/>
      <c r="G6" s="718">
        <v>352200</v>
      </c>
      <c r="H6" s="718"/>
      <c r="I6" s="716"/>
      <c r="J6" s="716"/>
      <c r="K6" s="721">
        <f>SUM(C6:J6)</f>
        <v>986134</v>
      </c>
    </row>
    <row r="7" spans="1:11" ht="51.75" customHeight="1">
      <c r="A7" s="720">
        <v>4</v>
      </c>
      <c r="B7" s="722" t="s">
        <v>1961</v>
      </c>
      <c r="C7" s="723"/>
      <c r="D7" s="723"/>
      <c r="E7" s="723">
        <v>19800</v>
      </c>
      <c r="F7" s="724">
        <v>619620</v>
      </c>
      <c r="G7" s="723">
        <v>199200</v>
      </c>
      <c r="H7" s="723"/>
      <c r="I7" s="723"/>
      <c r="J7" s="723"/>
      <c r="K7" s="725">
        <f>SUM(E7:J7)</f>
        <v>838620</v>
      </c>
    </row>
    <row r="8" spans="1:11" ht="19.5">
      <c r="A8" s="713">
        <v>5</v>
      </c>
      <c r="B8" s="714" t="s">
        <v>1962</v>
      </c>
      <c r="C8" s="726"/>
      <c r="D8" s="716"/>
      <c r="E8" s="716">
        <v>943530</v>
      </c>
      <c r="F8" s="717"/>
      <c r="G8" s="716"/>
      <c r="H8" s="716"/>
      <c r="I8" s="716"/>
      <c r="J8" s="716"/>
      <c r="K8" s="716">
        <v>943530</v>
      </c>
    </row>
    <row r="9" spans="1:11" ht="27.75" customHeight="1">
      <c r="A9" s="720">
        <v>6</v>
      </c>
      <c r="B9" s="722" t="s">
        <v>1963</v>
      </c>
      <c r="C9" s="727">
        <v>3060832.56</v>
      </c>
      <c r="D9" s="727">
        <v>665642.67</v>
      </c>
      <c r="E9" s="723"/>
      <c r="F9" s="724">
        <v>847620</v>
      </c>
      <c r="G9" s="723"/>
      <c r="H9" s="723">
        <v>4800</v>
      </c>
      <c r="I9" s="723"/>
      <c r="J9" s="723">
        <v>1484500</v>
      </c>
      <c r="K9" s="728">
        <f>SUM(C9:J9)</f>
        <v>6063395.23</v>
      </c>
    </row>
    <row r="10" spans="1:11" ht="19.5">
      <c r="A10" s="713">
        <v>7</v>
      </c>
      <c r="B10" s="714" t="s">
        <v>1964</v>
      </c>
      <c r="C10" s="716"/>
      <c r="D10" s="716"/>
      <c r="E10" s="716"/>
      <c r="F10" s="729">
        <v>84000</v>
      </c>
      <c r="G10" s="730">
        <v>13200</v>
      </c>
      <c r="H10" s="730">
        <v>159000</v>
      </c>
      <c r="I10" s="716"/>
      <c r="J10" s="716"/>
      <c r="K10" s="721">
        <f>SUM(F10:J10)</f>
        <v>256200</v>
      </c>
    </row>
    <row r="11" spans="1:11" ht="19.5">
      <c r="A11" s="713">
        <v>8</v>
      </c>
      <c r="B11" s="714" t="s">
        <v>1965</v>
      </c>
      <c r="C11" s="716"/>
      <c r="D11" s="716"/>
      <c r="E11" s="716"/>
      <c r="F11" s="729">
        <v>54240</v>
      </c>
      <c r="G11" s="730">
        <v>1915070</v>
      </c>
      <c r="H11" s="730"/>
      <c r="I11" s="716"/>
      <c r="J11" s="716"/>
      <c r="K11" s="721">
        <f>SUM(F11:J11)</f>
        <v>1969310</v>
      </c>
    </row>
    <row r="12" spans="1:12" ht="59.25">
      <c r="A12" s="713">
        <v>9</v>
      </c>
      <c r="B12" s="722" t="s">
        <v>1966</v>
      </c>
      <c r="C12" s="731">
        <v>3204562</v>
      </c>
      <c r="D12" s="731">
        <v>793658</v>
      </c>
      <c r="E12" s="723"/>
      <c r="F12" s="732"/>
      <c r="G12" s="731">
        <v>49450</v>
      </c>
      <c r="H12" s="733"/>
      <c r="I12" s="733">
        <v>105000</v>
      </c>
      <c r="J12" s="723"/>
      <c r="K12" s="725">
        <f>SUM(C12:J12)</f>
        <v>4152670</v>
      </c>
      <c r="L12" s="121"/>
    </row>
    <row r="13" spans="1:12" ht="20.25">
      <c r="A13" s="734"/>
      <c r="B13" s="251"/>
      <c r="C13" s="735">
        <f>SUM(C6:C12)</f>
        <v>6837538.5600000005</v>
      </c>
      <c r="D13" s="735">
        <f>SUM(D6:D12)</f>
        <v>1521090.67</v>
      </c>
      <c r="E13" s="735">
        <f>SUM(E7:E12)</f>
        <v>963330</v>
      </c>
      <c r="F13" s="735">
        <f>SUM(F7:F12)</f>
        <v>1605480</v>
      </c>
      <c r="G13" s="735">
        <f>SUM(G4:G12)</f>
        <v>3060966</v>
      </c>
      <c r="H13" s="735">
        <f>SUM(H4:H12)</f>
        <v>245800</v>
      </c>
      <c r="I13" s="735">
        <f>SUM(I5:I12)</f>
        <v>105000</v>
      </c>
      <c r="J13" s="736">
        <v>1484500</v>
      </c>
      <c r="K13" s="737">
        <f>SUM(C13:J13)</f>
        <v>15823705.23</v>
      </c>
      <c r="L13" s="719"/>
    </row>
  </sheetData>
  <sheetProtection/>
  <mergeCells count="5">
    <mergeCell ref="B1:K1"/>
    <mergeCell ref="A2:A3"/>
    <mergeCell ref="B2:B3"/>
    <mergeCell ref="C2:J2"/>
    <mergeCell ref="K2:K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17"/>
  <sheetViews>
    <sheetView view="pageBreakPreview" zoomScale="90" zoomScaleNormal="80" zoomScaleSheetLayoutView="9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2" sqref="A2:AE2"/>
    </sheetView>
  </sheetViews>
  <sheetFormatPr defaultColWidth="9.140625" defaultRowHeight="12.75"/>
  <cols>
    <col min="1" max="1" width="6.7109375" style="39" customWidth="1"/>
    <col min="2" max="2" width="8.28125" style="39" hidden="1" customWidth="1"/>
    <col min="3" max="3" width="27.7109375" style="40" customWidth="1"/>
    <col min="4" max="4" width="14.00390625" style="39" hidden="1" customWidth="1"/>
    <col min="5" max="5" width="12.7109375" style="39" hidden="1" customWidth="1"/>
    <col min="6" max="7" width="9.7109375" style="41" customWidth="1"/>
    <col min="8" max="10" width="6.7109375" style="39" customWidth="1"/>
    <col min="11" max="12" width="8.7109375" style="35" customWidth="1"/>
    <col min="13" max="13" width="8.7109375" style="42" customWidth="1"/>
    <col min="14" max="14" width="13.7109375" style="42" hidden="1" customWidth="1"/>
    <col min="15" max="15" width="8.7109375" style="41" customWidth="1"/>
    <col min="16" max="16" width="10.7109375" style="8" customWidth="1"/>
    <col min="17" max="17" width="8.7109375" style="39" customWidth="1"/>
    <col min="18" max="20" width="8.7109375" style="39" hidden="1" customWidth="1"/>
    <col min="21" max="21" width="10.7109375" style="8" customWidth="1"/>
    <col min="22" max="22" width="8.7109375" style="39" customWidth="1"/>
    <col min="23" max="25" width="8.7109375" style="39" hidden="1" customWidth="1"/>
    <col min="26" max="26" width="10.7109375" style="8" customWidth="1"/>
    <col min="27" max="27" width="8.7109375" style="39" customWidth="1"/>
    <col min="28" max="30" width="8.7109375" style="39" hidden="1" customWidth="1"/>
    <col min="31" max="31" width="10.7109375" style="41" customWidth="1"/>
    <col min="32" max="32" width="5.7109375" style="41" customWidth="1"/>
    <col min="33" max="33" width="10.7109375" style="41" customWidth="1"/>
    <col min="34" max="16384" width="9.140625" style="35" customWidth="1"/>
  </cols>
  <sheetData>
    <row r="1" spans="1:33" s="4" customFormat="1" ht="36.75" customHeight="1">
      <c r="A1" s="393" t="s">
        <v>512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44"/>
      <c r="AG1" s="44"/>
    </row>
    <row r="2" spans="1:33" s="4" customFormat="1" ht="36.75" customHeight="1">
      <c r="A2" s="393" t="s">
        <v>513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44"/>
      <c r="AG2" s="44"/>
    </row>
    <row r="3" spans="1:33" s="4" customFormat="1" ht="36.75" customHeight="1">
      <c r="A3" s="393" t="s">
        <v>514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44"/>
      <c r="AG3" s="44"/>
    </row>
    <row r="4" spans="1:31" s="4" customFormat="1" ht="14.25" customHeight="1" thickBot="1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7"/>
      <c r="N4" s="7"/>
      <c r="O4" s="5"/>
      <c r="P4" s="8"/>
      <c r="Q4" s="5"/>
      <c r="R4" s="5"/>
      <c r="S4" s="5"/>
      <c r="T4" s="5"/>
      <c r="U4" s="8"/>
      <c r="V4" s="5"/>
      <c r="W4" s="5"/>
      <c r="X4" s="5"/>
      <c r="Y4" s="5"/>
      <c r="Z4" s="8"/>
      <c r="AA4" s="5"/>
      <c r="AB4" s="5"/>
      <c r="AC4" s="5"/>
      <c r="AD4" s="5"/>
      <c r="AE4" s="5"/>
    </row>
    <row r="5" spans="1:33" s="23" customFormat="1" ht="30" customHeight="1">
      <c r="A5" s="400" t="s">
        <v>196</v>
      </c>
      <c r="B5" s="381" t="s">
        <v>466</v>
      </c>
      <c r="C5" s="381" t="s">
        <v>487</v>
      </c>
      <c r="D5" s="383" t="s">
        <v>467</v>
      </c>
      <c r="E5" s="383" t="s">
        <v>197</v>
      </c>
      <c r="F5" s="369" t="s">
        <v>468</v>
      </c>
      <c r="G5" s="369" t="s">
        <v>469</v>
      </c>
      <c r="H5" s="371" t="s">
        <v>470</v>
      </c>
      <c r="I5" s="372"/>
      <c r="J5" s="373"/>
      <c r="K5" s="374" t="s">
        <v>490</v>
      </c>
      <c r="L5" s="374" t="s">
        <v>471</v>
      </c>
      <c r="M5" s="385" t="s">
        <v>491</v>
      </c>
      <c r="N5" s="51" t="s">
        <v>472</v>
      </c>
      <c r="O5" s="387" t="s">
        <v>473</v>
      </c>
      <c r="P5" s="389" t="s">
        <v>474</v>
      </c>
      <c r="Q5" s="391" t="s">
        <v>475</v>
      </c>
      <c r="R5" s="46"/>
      <c r="S5" s="46"/>
      <c r="T5" s="46"/>
      <c r="U5" s="389" t="s">
        <v>476</v>
      </c>
      <c r="V5" s="391" t="s">
        <v>477</v>
      </c>
      <c r="W5" s="46"/>
      <c r="X5" s="46"/>
      <c r="Y5" s="46"/>
      <c r="Z5" s="394" t="s">
        <v>478</v>
      </c>
      <c r="AA5" s="396" t="s">
        <v>479</v>
      </c>
      <c r="AB5" s="46"/>
      <c r="AC5" s="46"/>
      <c r="AD5" s="46"/>
      <c r="AE5" s="398" t="s">
        <v>480</v>
      </c>
      <c r="AF5" s="376" t="s">
        <v>481</v>
      </c>
      <c r="AG5" s="377"/>
    </row>
    <row r="6" spans="1:33" s="23" customFormat="1" ht="60" customHeight="1" thickBot="1">
      <c r="A6" s="401"/>
      <c r="B6" s="382"/>
      <c r="C6" s="382"/>
      <c r="D6" s="384"/>
      <c r="E6" s="384"/>
      <c r="F6" s="370"/>
      <c r="G6" s="370"/>
      <c r="H6" s="50" t="s">
        <v>482</v>
      </c>
      <c r="I6" s="50" t="s">
        <v>483</v>
      </c>
      <c r="J6" s="50" t="s">
        <v>489</v>
      </c>
      <c r="K6" s="375"/>
      <c r="L6" s="375"/>
      <c r="M6" s="386"/>
      <c r="N6" s="52" t="s">
        <v>492</v>
      </c>
      <c r="O6" s="388"/>
      <c r="P6" s="390"/>
      <c r="Q6" s="392"/>
      <c r="R6" s="47">
        <v>21551</v>
      </c>
      <c r="S6" s="47">
        <v>21582</v>
      </c>
      <c r="T6" s="47">
        <v>21610</v>
      </c>
      <c r="U6" s="390"/>
      <c r="V6" s="392"/>
      <c r="W6" s="47">
        <v>21641</v>
      </c>
      <c r="X6" s="47">
        <v>21671</v>
      </c>
      <c r="Y6" s="48">
        <v>21702</v>
      </c>
      <c r="Z6" s="395"/>
      <c r="AA6" s="397"/>
      <c r="AB6" s="47">
        <v>21732</v>
      </c>
      <c r="AC6" s="47">
        <v>21763</v>
      </c>
      <c r="AD6" s="48">
        <v>21794</v>
      </c>
      <c r="AE6" s="399"/>
      <c r="AF6" s="53" t="s">
        <v>484</v>
      </c>
      <c r="AG6" s="49" t="s">
        <v>485</v>
      </c>
    </row>
    <row r="7" spans="1:33" s="23" customFormat="1" ht="24.75" customHeight="1">
      <c r="A7" s="9">
        <v>1</v>
      </c>
      <c r="B7" s="1" t="s">
        <v>339</v>
      </c>
      <c r="C7" s="2" t="s">
        <v>0</v>
      </c>
      <c r="D7" s="10" t="s">
        <v>486</v>
      </c>
      <c r="E7" s="10" t="s">
        <v>488</v>
      </c>
      <c r="F7" s="1" t="s">
        <v>1</v>
      </c>
      <c r="G7" s="3">
        <v>85.6</v>
      </c>
      <c r="H7" s="14"/>
      <c r="I7" s="14"/>
      <c r="J7" s="45">
        <v>312</v>
      </c>
      <c r="K7" s="16">
        <v>320</v>
      </c>
      <c r="L7" s="16">
        <v>0</v>
      </c>
      <c r="M7" s="17">
        <f>K7-L7</f>
        <v>320</v>
      </c>
      <c r="N7" s="18">
        <f>M7*G7</f>
        <v>27392</v>
      </c>
      <c r="O7" s="19">
        <v>80</v>
      </c>
      <c r="P7" s="20">
        <f>O7*G7</f>
        <v>6848</v>
      </c>
      <c r="Q7" s="21">
        <v>80</v>
      </c>
      <c r="R7" s="21"/>
      <c r="S7" s="21"/>
      <c r="T7" s="21"/>
      <c r="U7" s="20">
        <f>Q7*G7</f>
        <v>6848</v>
      </c>
      <c r="V7" s="21">
        <v>80</v>
      </c>
      <c r="W7" s="21"/>
      <c r="X7" s="21"/>
      <c r="Y7" s="21"/>
      <c r="Z7" s="20">
        <f>V7*G7</f>
        <v>6848</v>
      </c>
      <c r="AA7" s="21">
        <v>80</v>
      </c>
      <c r="AB7" s="21"/>
      <c r="AC7" s="21"/>
      <c r="AD7" s="21"/>
      <c r="AE7" s="20">
        <f>AA7*G7</f>
        <v>6848</v>
      </c>
      <c r="AF7" s="22">
        <f>O7+Q7+V7+AA7</f>
        <v>320</v>
      </c>
      <c r="AG7" s="13">
        <f>AF7*G7</f>
        <v>27392</v>
      </c>
    </row>
    <row r="8" spans="1:33" s="23" customFormat="1" ht="24.75" customHeight="1">
      <c r="A8" s="9">
        <v>2</v>
      </c>
      <c r="B8" s="1" t="s">
        <v>340</v>
      </c>
      <c r="C8" s="2" t="s">
        <v>5</v>
      </c>
      <c r="D8" s="10" t="s">
        <v>486</v>
      </c>
      <c r="E8" s="10" t="s">
        <v>488</v>
      </c>
      <c r="F8" s="1" t="s">
        <v>1</v>
      </c>
      <c r="G8" s="3">
        <v>96</v>
      </c>
      <c r="H8" s="36"/>
      <c r="I8" s="14"/>
      <c r="J8" s="45">
        <v>50</v>
      </c>
      <c r="K8" s="16">
        <v>48</v>
      </c>
      <c r="L8" s="16">
        <v>0</v>
      </c>
      <c r="M8" s="17">
        <f aca="true" t="shared" si="0" ref="M8:M71">K8-L8</f>
        <v>48</v>
      </c>
      <c r="N8" s="18">
        <f aca="true" t="shared" si="1" ref="N8:N71">M8*G8</f>
        <v>4608</v>
      </c>
      <c r="O8" s="19">
        <v>12</v>
      </c>
      <c r="P8" s="20">
        <f aca="true" t="shared" si="2" ref="P8:P71">O8*G8</f>
        <v>1152</v>
      </c>
      <c r="Q8" s="21">
        <v>12</v>
      </c>
      <c r="R8" s="21"/>
      <c r="S8" s="21"/>
      <c r="T8" s="21"/>
      <c r="U8" s="20">
        <f aca="true" t="shared" si="3" ref="U8:U71">Q8*G8</f>
        <v>1152</v>
      </c>
      <c r="V8" s="21">
        <v>12</v>
      </c>
      <c r="W8" s="21"/>
      <c r="X8" s="21"/>
      <c r="Y8" s="21"/>
      <c r="Z8" s="20">
        <f aca="true" t="shared" si="4" ref="Z8:Z71">V8*G8</f>
        <v>1152</v>
      </c>
      <c r="AA8" s="21">
        <v>12</v>
      </c>
      <c r="AB8" s="21"/>
      <c r="AC8" s="21"/>
      <c r="AD8" s="21"/>
      <c r="AE8" s="20">
        <f aca="true" t="shared" si="5" ref="AE8:AE71">AA8*G8</f>
        <v>1152</v>
      </c>
      <c r="AF8" s="22">
        <f aca="true" t="shared" si="6" ref="AF8:AF71">O8+Q8+V8+AA8</f>
        <v>48</v>
      </c>
      <c r="AG8" s="13">
        <f aca="true" t="shared" si="7" ref="AG8:AG71">AF8*G8</f>
        <v>4608</v>
      </c>
    </row>
    <row r="9" spans="1:33" s="23" customFormat="1" ht="24.75" customHeight="1">
      <c r="A9" s="9">
        <v>3</v>
      </c>
      <c r="B9" s="1" t="s">
        <v>341</v>
      </c>
      <c r="C9" s="2" t="s">
        <v>436</v>
      </c>
      <c r="D9" s="10" t="s">
        <v>486</v>
      </c>
      <c r="E9" s="10" t="s">
        <v>488</v>
      </c>
      <c r="F9" s="1" t="s">
        <v>1</v>
      </c>
      <c r="G9" s="3">
        <v>97</v>
      </c>
      <c r="H9" s="36"/>
      <c r="I9" s="14"/>
      <c r="J9" s="45">
        <v>280</v>
      </c>
      <c r="K9" s="16">
        <v>280</v>
      </c>
      <c r="L9" s="16">
        <v>0</v>
      </c>
      <c r="M9" s="17">
        <f t="shared" si="0"/>
        <v>280</v>
      </c>
      <c r="N9" s="18">
        <f t="shared" si="1"/>
        <v>27160</v>
      </c>
      <c r="O9" s="19">
        <v>70</v>
      </c>
      <c r="P9" s="20">
        <f t="shared" si="2"/>
        <v>6790</v>
      </c>
      <c r="Q9" s="21">
        <v>70</v>
      </c>
      <c r="R9" s="21"/>
      <c r="S9" s="21"/>
      <c r="T9" s="21"/>
      <c r="U9" s="20">
        <f t="shared" si="3"/>
        <v>6790</v>
      </c>
      <c r="V9" s="21">
        <v>70</v>
      </c>
      <c r="W9" s="21"/>
      <c r="X9" s="21"/>
      <c r="Y9" s="21"/>
      <c r="Z9" s="20">
        <f t="shared" si="4"/>
        <v>6790</v>
      </c>
      <c r="AA9" s="21">
        <v>70</v>
      </c>
      <c r="AB9" s="21"/>
      <c r="AC9" s="21"/>
      <c r="AD9" s="21"/>
      <c r="AE9" s="20">
        <f t="shared" si="5"/>
        <v>6790</v>
      </c>
      <c r="AF9" s="22">
        <f t="shared" si="6"/>
        <v>280</v>
      </c>
      <c r="AG9" s="13">
        <f t="shared" si="7"/>
        <v>27160</v>
      </c>
    </row>
    <row r="10" spans="1:33" s="23" customFormat="1" ht="24.75" customHeight="1">
      <c r="A10" s="9">
        <v>4</v>
      </c>
      <c r="B10" s="1" t="s">
        <v>342</v>
      </c>
      <c r="C10" s="2" t="s">
        <v>460</v>
      </c>
      <c r="D10" s="10" t="s">
        <v>486</v>
      </c>
      <c r="E10" s="10" t="s">
        <v>488</v>
      </c>
      <c r="F10" s="1" t="s">
        <v>26</v>
      </c>
      <c r="G10" s="3">
        <v>0.95</v>
      </c>
      <c r="H10" s="36"/>
      <c r="I10" s="14"/>
      <c r="J10" s="45">
        <v>2500</v>
      </c>
      <c r="K10" s="16">
        <v>2500</v>
      </c>
      <c r="L10" s="16">
        <v>0</v>
      </c>
      <c r="M10" s="17">
        <f t="shared" si="0"/>
        <v>2500</v>
      </c>
      <c r="N10" s="18">
        <f t="shared" si="1"/>
        <v>2375</v>
      </c>
      <c r="O10" s="19">
        <v>625</v>
      </c>
      <c r="P10" s="20">
        <f t="shared" si="2"/>
        <v>593.75</v>
      </c>
      <c r="Q10" s="21">
        <v>625</v>
      </c>
      <c r="R10" s="21"/>
      <c r="S10" s="21"/>
      <c r="T10" s="21"/>
      <c r="U10" s="20">
        <f t="shared" si="3"/>
        <v>593.75</v>
      </c>
      <c r="V10" s="21">
        <v>625</v>
      </c>
      <c r="W10" s="21"/>
      <c r="X10" s="21"/>
      <c r="Y10" s="21"/>
      <c r="Z10" s="20">
        <f t="shared" si="4"/>
        <v>593.75</v>
      </c>
      <c r="AA10" s="21">
        <v>625</v>
      </c>
      <c r="AB10" s="21"/>
      <c r="AC10" s="21"/>
      <c r="AD10" s="21"/>
      <c r="AE10" s="20">
        <f t="shared" si="5"/>
        <v>593.75</v>
      </c>
      <c r="AF10" s="22">
        <f t="shared" si="6"/>
        <v>2500</v>
      </c>
      <c r="AG10" s="13">
        <f t="shared" si="7"/>
        <v>2375</v>
      </c>
    </row>
    <row r="11" spans="1:33" s="23" customFormat="1" ht="24.75" customHeight="1">
      <c r="A11" s="9">
        <v>5</v>
      </c>
      <c r="B11" s="1" t="s">
        <v>343</v>
      </c>
      <c r="C11" s="2" t="s">
        <v>437</v>
      </c>
      <c r="D11" s="10" t="s">
        <v>486</v>
      </c>
      <c r="E11" s="10" t="s">
        <v>488</v>
      </c>
      <c r="F11" s="1" t="s">
        <v>26</v>
      </c>
      <c r="G11" s="3">
        <v>0.85</v>
      </c>
      <c r="H11" s="36"/>
      <c r="I11" s="14"/>
      <c r="J11" s="45">
        <v>10500</v>
      </c>
      <c r="K11" s="16">
        <v>10500</v>
      </c>
      <c r="L11" s="16">
        <v>0</v>
      </c>
      <c r="M11" s="17">
        <f t="shared" si="0"/>
        <v>10500</v>
      </c>
      <c r="N11" s="18">
        <f t="shared" si="1"/>
        <v>8925</v>
      </c>
      <c r="O11" s="19">
        <v>2625</v>
      </c>
      <c r="P11" s="20">
        <f t="shared" si="2"/>
        <v>2231.25</v>
      </c>
      <c r="Q11" s="21">
        <v>2625</v>
      </c>
      <c r="R11" s="21"/>
      <c r="S11" s="21"/>
      <c r="T11" s="21"/>
      <c r="U11" s="20">
        <f t="shared" si="3"/>
        <v>2231.25</v>
      </c>
      <c r="V11" s="21">
        <v>2625</v>
      </c>
      <c r="W11" s="21"/>
      <c r="X11" s="21"/>
      <c r="Y11" s="21"/>
      <c r="Z11" s="20">
        <f t="shared" si="4"/>
        <v>2231.25</v>
      </c>
      <c r="AA11" s="21">
        <v>2625</v>
      </c>
      <c r="AB11" s="21"/>
      <c r="AC11" s="21"/>
      <c r="AD11" s="21"/>
      <c r="AE11" s="20">
        <f t="shared" si="5"/>
        <v>2231.25</v>
      </c>
      <c r="AF11" s="22">
        <f t="shared" si="6"/>
        <v>10500</v>
      </c>
      <c r="AG11" s="13">
        <f t="shared" si="7"/>
        <v>8925</v>
      </c>
    </row>
    <row r="12" spans="1:33" s="23" customFormat="1" ht="24.75" customHeight="1">
      <c r="A12" s="9">
        <v>6</v>
      </c>
      <c r="B12" s="1" t="s">
        <v>344</v>
      </c>
      <c r="C12" s="2" t="s">
        <v>99</v>
      </c>
      <c r="D12" s="10" t="s">
        <v>486</v>
      </c>
      <c r="E12" s="10" t="s">
        <v>488</v>
      </c>
      <c r="F12" s="1" t="s">
        <v>26</v>
      </c>
      <c r="G12" s="3">
        <v>0.6</v>
      </c>
      <c r="H12" s="36"/>
      <c r="I12" s="14"/>
      <c r="J12" s="45">
        <v>5000</v>
      </c>
      <c r="K12" s="16">
        <v>5000</v>
      </c>
      <c r="L12" s="16">
        <v>0</v>
      </c>
      <c r="M12" s="17">
        <f t="shared" si="0"/>
        <v>5000</v>
      </c>
      <c r="N12" s="18">
        <f t="shared" si="1"/>
        <v>3000</v>
      </c>
      <c r="O12" s="19">
        <v>1250</v>
      </c>
      <c r="P12" s="20">
        <f t="shared" si="2"/>
        <v>750</v>
      </c>
      <c r="Q12" s="21">
        <v>1250</v>
      </c>
      <c r="R12" s="21"/>
      <c r="S12" s="21"/>
      <c r="T12" s="21"/>
      <c r="U12" s="20">
        <f t="shared" si="3"/>
        <v>750</v>
      </c>
      <c r="V12" s="21">
        <v>1250</v>
      </c>
      <c r="W12" s="21"/>
      <c r="X12" s="21"/>
      <c r="Y12" s="21"/>
      <c r="Z12" s="20">
        <f t="shared" si="4"/>
        <v>750</v>
      </c>
      <c r="AA12" s="21">
        <v>1250</v>
      </c>
      <c r="AB12" s="21"/>
      <c r="AC12" s="21"/>
      <c r="AD12" s="21"/>
      <c r="AE12" s="20">
        <f t="shared" si="5"/>
        <v>750</v>
      </c>
      <c r="AF12" s="22">
        <f t="shared" si="6"/>
        <v>5000</v>
      </c>
      <c r="AG12" s="13">
        <f t="shared" si="7"/>
        <v>3000</v>
      </c>
    </row>
    <row r="13" spans="1:33" s="23" customFormat="1" ht="24.75" customHeight="1">
      <c r="A13" s="9">
        <v>7</v>
      </c>
      <c r="B13" s="1" t="s">
        <v>345</v>
      </c>
      <c r="C13" s="2" t="s">
        <v>102</v>
      </c>
      <c r="D13" s="10" t="s">
        <v>486</v>
      </c>
      <c r="E13" s="10" t="s">
        <v>488</v>
      </c>
      <c r="F13" s="1" t="s">
        <v>1</v>
      </c>
      <c r="G13" s="3">
        <v>53.5</v>
      </c>
      <c r="H13" s="36"/>
      <c r="I13" s="14"/>
      <c r="J13" s="45">
        <v>50</v>
      </c>
      <c r="K13" s="16">
        <v>60</v>
      </c>
      <c r="L13" s="16">
        <v>0</v>
      </c>
      <c r="M13" s="17">
        <f t="shared" si="0"/>
        <v>60</v>
      </c>
      <c r="N13" s="18">
        <f t="shared" si="1"/>
        <v>3210</v>
      </c>
      <c r="O13" s="19">
        <v>15</v>
      </c>
      <c r="P13" s="20">
        <f t="shared" si="2"/>
        <v>802.5</v>
      </c>
      <c r="Q13" s="21">
        <v>15</v>
      </c>
      <c r="R13" s="21"/>
      <c r="S13" s="21"/>
      <c r="T13" s="21"/>
      <c r="U13" s="20">
        <f t="shared" si="3"/>
        <v>802.5</v>
      </c>
      <c r="V13" s="21">
        <v>15</v>
      </c>
      <c r="W13" s="21"/>
      <c r="X13" s="21"/>
      <c r="Y13" s="21"/>
      <c r="Z13" s="20">
        <f t="shared" si="4"/>
        <v>802.5</v>
      </c>
      <c r="AA13" s="21">
        <v>15</v>
      </c>
      <c r="AB13" s="21"/>
      <c r="AC13" s="21"/>
      <c r="AD13" s="21"/>
      <c r="AE13" s="20">
        <f t="shared" si="5"/>
        <v>802.5</v>
      </c>
      <c r="AF13" s="22">
        <f t="shared" si="6"/>
        <v>60</v>
      </c>
      <c r="AG13" s="13">
        <f t="shared" si="7"/>
        <v>3210</v>
      </c>
    </row>
    <row r="14" spans="1:33" s="23" customFormat="1" ht="24.75" customHeight="1">
      <c r="A14" s="9">
        <v>8</v>
      </c>
      <c r="B14" s="1" t="s">
        <v>346</v>
      </c>
      <c r="C14" s="2" t="s">
        <v>429</v>
      </c>
      <c r="D14" s="10" t="s">
        <v>486</v>
      </c>
      <c r="E14" s="10" t="s">
        <v>488</v>
      </c>
      <c r="F14" s="1" t="s">
        <v>1</v>
      </c>
      <c r="G14" s="3">
        <v>120</v>
      </c>
      <c r="H14" s="36"/>
      <c r="I14" s="14"/>
      <c r="J14" s="45">
        <v>20</v>
      </c>
      <c r="K14" s="16">
        <v>40</v>
      </c>
      <c r="L14" s="16">
        <v>0</v>
      </c>
      <c r="M14" s="17">
        <f t="shared" si="0"/>
        <v>40</v>
      </c>
      <c r="N14" s="18">
        <f t="shared" si="1"/>
        <v>4800</v>
      </c>
      <c r="O14" s="19">
        <v>10</v>
      </c>
      <c r="P14" s="20">
        <f t="shared" si="2"/>
        <v>1200</v>
      </c>
      <c r="Q14" s="21">
        <v>10</v>
      </c>
      <c r="R14" s="21"/>
      <c r="S14" s="21"/>
      <c r="T14" s="21"/>
      <c r="U14" s="20">
        <f t="shared" si="3"/>
        <v>1200</v>
      </c>
      <c r="V14" s="21">
        <v>10</v>
      </c>
      <c r="W14" s="21"/>
      <c r="X14" s="21"/>
      <c r="Y14" s="21"/>
      <c r="Z14" s="20">
        <f t="shared" si="4"/>
        <v>1200</v>
      </c>
      <c r="AA14" s="21">
        <v>10</v>
      </c>
      <c r="AB14" s="21"/>
      <c r="AC14" s="21"/>
      <c r="AD14" s="21"/>
      <c r="AE14" s="20">
        <f t="shared" si="5"/>
        <v>1200</v>
      </c>
      <c r="AF14" s="22">
        <f t="shared" si="6"/>
        <v>40</v>
      </c>
      <c r="AG14" s="13">
        <f t="shared" si="7"/>
        <v>4800</v>
      </c>
    </row>
    <row r="15" spans="1:33" s="23" customFormat="1" ht="24.75" customHeight="1">
      <c r="A15" s="9">
        <v>9</v>
      </c>
      <c r="B15" s="1" t="s">
        <v>347</v>
      </c>
      <c r="C15" s="2" t="s">
        <v>126</v>
      </c>
      <c r="D15" s="10" t="s">
        <v>486</v>
      </c>
      <c r="E15" s="10" t="s">
        <v>488</v>
      </c>
      <c r="F15" s="1" t="s">
        <v>26</v>
      </c>
      <c r="G15" s="3">
        <v>1.1</v>
      </c>
      <c r="H15" s="36"/>
      <c r="I15" s="14"/>
      <c r="J15" s="45">
        <v>7000</v>
      </c>
      <c r="K15" s="16">
        <v>7200</v>
      </c>
      <c r="L15" s="16">
        <v>0</v>
      </c>
      <c r="M15" s="17">
        <f t="shared" si="0"/>
        <v>7200</v>
      </c>
      <c r="N15" s="18">
        <f t="shared" si="1"/>
        <v>7920.000000000001</v>
      </c>
      <c r="O15" s="19">
        <v>1800</v>
      </c>
      <c r="P15" s="20">
        <f t="shared" si="2"/>
        <v>1980.0000000000002</v>
      </c>
      <c r="Q15" s="21">
        <v>1800</v>
      </c>
      <c r="R15" s="21"/>
      <c r="S15" s="21"/>
      <c r="T15" s="21"/>
      <c r="U15" s="20">
        <f t="shared" si="3"/>
        <v>1980.0000000000002</v>
      </c>
      <c r="V15" s="21">
        <v>1800</v>
      </c>
      <c r="W15" s="21"/>
      <c r="X15" s="21"/>
      <c r="Y15" s="21"/>
      <c r="Z15" s="20">
        <f t="shared" si="4"/>
        <v>1980.0000000000002</v>
      </c>
      <c r="AA15" s="21">
        <v>1800</v>
      </c>
      <c r="AB15" s="21"/>
      <c r="AC15" s="21"/>
      <c r="AD15" s="21"/>
      <c r="AE15" s="20">
        <f t="shared" si="5"/>
        <v>1980.0000000000002</v>
      </c>
      <c r="AF15" s="22">
        <f t="shared" si="6"/>
        <v>7200</v>
      </c>
      <c r="AG15" s="13">
        <f t="shared" si="7"/>
        <v>7920.000000000001</v>
      </c>
    </row>
    <row r="16" spans="1:33" s="23" customFormat="1" ht="24.75" customHeight="1">
      <c r="A16" s="9">
        <v>10</v>
      </c>
      <c r="B16" s="1" t="s">
        <v>348</v>
      </c>
      <c r="C16" s="2" t="s">
        <v>130</v>
      </c>
      <c r="D16" s="10" t="s">
        <v>486</v>
      </c>
      <c r="E16" s="10" t="s">
        <v>488</v>
      </c>
      <c r="F16" s="1" t="s">
        <v>97</v>
      </c>
      <c r="G16" s="3">
        <v>5</v>
      </c>
      <c r="H16" s="36"/>
      <c r="I16" s="14"/>
      <c r="J16" s="45">
        <v>5000</v>
      </c>
      <c r="K16" s="16">
        <v>4800</v>
      </c>
      <c r="L16" s="16">
        <v>0</v>
      </c>
      <c r="M16" s="17">
        <f t="shared" si="0"/>
        <v>4800</v>
      </c>
      <c r="N16" s="18">
        <f t="shared" si="1"/>
        <v>24000</v>
      </c>
      <c r="O16" s="19">
        <v>1200</v>
      </c>
      <c r="P16" s="20">
        <f t="shared" si="2"/>
        <v>6000</v>
      </c>
      <c r="Q16" s="21">
        <v>1200</v>
      </c>
      <c r="R16" s="21"/>
      <c r="S16" s="21"/>
      <c r="T16" s="21"/>
      <c r="U16" s="20">
        <f t="shared" si="3"/>
        <v>6000</v>
      </c>
      <c r="V16" s="21">
        <v>1200</v>
      </c>
      <c r="W16" s="21"/>
      <c r="X16" s="21"/>
      <c r="Y16" s="21"/>
      <c r="Z16" s="20">
        <f t="shared" si="4"/>
        <v>6000</v>
      </c>
      <c r="AA16" s="21">
        <v>1200</v>
      </c>
      <c r="AB16" s="21"/>
      <c r="AC16" s="21"/>
      <c r="AD16" s="21"/>
      <c r="AE16" s="20">
        <f t="shared" si="5"/>
        <v>6000</v>
      </c>
      <c r="AF16" s="22">
        <f t="shared" si="6"/>
        <v>4800</v>
      </c>
      <c r="AG16" s="13">
        <f t="shared" si="7"/>
        <v>24000</v>
      </c>
    </row>
    <row r="17" spans="1:33" s="23" customFormat="1" ht="24.75" customHeight="1">
      <c r="A17" s="9">
        <v>11</v>
      </c>
      <c r="B17" s="1" t="s">
        <v>349</v>
      </c>
      <c r="C17" s="2" t="s">
        <v>192</v>
      </c>
      <c r="D17" s="10" t="s">
        <v>486</v>
      </c>
      <c r="E17" s="10" t="s">
        <v>488</v>
      </c>
      <c r="F17" s="1" t="s">
        <v>1</v>
      </c>
      <c r="G17" s="3">
        <v>128.4</v>
      </c>
      <c r="H17" s="36"/>
      <c r="I17" s="14"/>
      <c r="J17" s="45">
        <v>20</v>
      </c>
      <c r="K17" s="16">
        <v>40</v>
      </c>
      <c r="L17" s="16">
        <v>0</v>
      </c>
      <c r="M17" s="17">
        <f t="shared" si="0"/>
        <v>40</v>
      </c>
      <c r="N17" s="18">
        <f t="shared" si="1"/>
        <v>5136</v>
      </c>
      <c r="O17" s="19">
        <v>10</v>
      </c>
      <c r="P17" s="20">
        <f t="shared" si="2"/>
        <v>1284</v>
      </c>
      <c r="Q17" s="21">
        <v>10</v>
      </c>
      <c r="R17" s="21"/>
      <c r="S17" s="21"/>
      <c r="T17" s="21"/>
      <c r="U17" s="20">
        <f t="shared" si="3"/>
        <v>1284</v>
      </c>
      <c r="V17" s="21">
        <v>10</v>
      </c>
      <c r="W17" s="21"/>
      <c r="X17" s="21"/>
      <c r="Y17" s="21"/>
      <c r="Z17" s="20">
        <f t="shared" si="4"/>
        <v>1284</v>
      </c>
      <c r="AA17" s="21">
        <v>10</v>
      </c>
      <c r="AB17" s="21"/>
      <c r="AC17" s="21"/>
      <c r="AD17" s="21"/>
      <c r="AE17" s="20">
        <f t="shared" si="5"/>
        <v>1284</v>
      </c>
      <c r="AF17" s="22">
        <f t="shared" si="6"/>
        <v>40</v>
      </c>
      <c r="AG17" s="13">
        <f t="shared" si="7"/>
        <v>5136</v>
      </c>
    </row>
    <row r="18" spans="1:33" s="23" customFormat="1" ht="24.75" customHeight="1">
      <c r="A18" s="9">
        <v>12</v>
      </c>
      <c r="B18" s="1" t="s">
        <v>350</v>
      </c>
      <c r="C18" s="2" t="s">
        <v>6</v>
      </c>
      <c r="D18" s="10" t="s">
        <v>486</v>
      </c>
      <c r="E18" s="10" t="s">
        <v>488</v>
      </c>
      <c r="F18" s="1" t="s">
        <v>7</v>
      </c>
      <c r="G18" s="3">
        <v>45</v>
      </c>
      <c r="H18" s="36"/>
      <c r="I18" s="14"/>
      <c r="J18" s="45">
        <v>55</v>
      </c>
      <c r="K18" s="16">
        <v>60</v>
      </c>
      <c r="L18" s="16">
        <v>0</v>
      </c>
      <c r="M18" s="17">
        <f t="shared" si="0"/>
        <v>60</v>
      </c>
      <c r="N18" s="18">
        <f t="shared" si="1"/>
        <v>2700</v>
      </c>
      <c r="O18" s="19">
        <v>15</v>
      </c>
      <c r="P18" s="20">
        <f t="shared" si="2"/>
        <v>675</v>
      </c>
      <c r="Q18" s="21">
        <v>15</v>
      </c>
      <c r="R18" s="21"/>
      <c r="S18" s="21"/>
      <c r="T18" s="21"/>
      <c r="U18" s="20">
        <f t="shared" si="3"/>
        <v>675</v>
      </c>
      <c r="V18" s="21">
        <v>15</v>
      </c>
      <c r="W18" s="21"/>
      <c r="X18" s="21"/>
      <c r="Y18" s="21"/>
      <c r="Z18" s="20">
        <f t="shared" si="4"/>
        <v>675</v>
      </c>
      <c r="AA18" s="21">
        <v>15</v>
      </c>
      <c r="AB18" s="21"/>
      <c r="AC18" s="21"/>
      <c r="AD18" s="21"/>
      <c r="AE18" s="20">
        <f t="shared" si="5"/>
        <v>675</v>
      </c>
      <c r="AF18" s="22">
        <f t="shared" si="6"/>
        <v>60</v>
      </c>
      <c r="AG18" s="13">
        <f t="shared" si="7"/>
        <v>2700</v>
      </c>
    </row>
    <row r="19" spans="1:33" s="23" customFormat="1" ht="24.75" customHeight="1">
      <c r="A19" s="9">
        <v>13</v>
      </c>
      <c r="B19" s="1" t="s">
        <v>351</v>
      </c>
      <c r="C19" s="2" t="s">
        <v>10</v>
      </c>
      <c r="D19" s="10" t="s">
        <v>486</v>
      </c>
      <c r="E19" s="10" t="s">
        <v>488</v>
      </c>
      <c r="F19" s="1" t="s">
        <v>11</v>
      </c>
      <c r="G19" s="3">
        <v>90</v>
      </c>
      <c r="H19" s="36"/>
      <c r="I19" s="14"/>
      <c r="J19" s="45">
        <v>550</v>
      </c>
      <c r="K19" s="16">
        <v>600</v>
      </c>
      <c r="L19" s="16">
        <v>0</v>
      </c>
      <c r="M19" s="17">
        <f t="shared" si="0"/>
        <v>600</v>
      </c>
      <c r="N19" s="18">
        <f t="shared" si="1"/>
        <v>54000</v>
      </c>
      <c r="O19" s="19">
        <v>150</v>
      </c>
      <c r="P19" s="20">
        <f t="shared" si="2"/>
        <v>13500</v>
      </c>
      <c r="Q19" s="21">
        <v>150</v>
      </c>
      <c r="R19" s="21"/>
      <c r="S19" s="21"/>
      <c r="T19" s="21"/>
      <c r="U19" s="20">
        <f t="shared" si="3"/>
        <v>13500</v>
      </c>
      <c r="V19" s="21">
        <v>150</v>
      </c>
      <c r="W19" s="21"/>
      <c r="X19" s="21"/>
      <c r="Y19" s="21"/>
      <c r="Z19" s="20">
        <f t="shared" si="4"/>
        <v>13500</v>
      </c>
      <c r="AA19" s="21">
        <v>150</v>
      </c>
      <c r="AB19" s="21"/>
      <c r="AC19" s="21"/>
      <c r="AD19" s="21"/>
      <c r="AE19" s="20">
        <f t="shared" si="5"/>
        <v>13500</v>
      </c>
      <c r="AF19" s="22">
        <f t="shared" si="6"/>
        <v>600</v>
      </c>
      <c r="AG19" s="13">
        <f t="shared" si="7"/>
        <v>54000</v>
      </c>
    </row>
    <row r="20" spans="1:33" s="23" customFormat="1" ht="24.75" customHeight="1">
      <c r="A20" s="9">
        <v>14</v>
      </c>
      <c r="B20" s="1" t="s">
        <v>352</v>
      </c>
      <c r="C20" s="2" t="s">
        <v>12</v>
      </c>
      <c r="D20" s="10" t="s">
        <v>486</v>
      </c>
      <c r="E20" s="10" t="s">
        <v>488</v>
      </c>
      <c r="F20" s="1" t="s">
        <v>11</v>
      </c>
      <c r="G20" s="3">
        <v>105</v>
      </c>
      <c r="H20" s="36"/>
      <c r="I20" s="14"/>
      <c r="J20" s="45">
        <v>955</v>
      </c>
      <c r="K20" s="16">
        <v>1200</v>
      </c>
      <c r="L20" s="16">
        <v>0</v>
      </c>
      <c r="M20" s="17">
        <f t="shared" si="0"/>
        <v>1200</v>
      </c>
      <c r="N20" s="18">
        <f t="shared" si="1"/>
        <v>126000</v>
      </c>
      <c r="O20" s="19">
        <v>300</v>
      </c>
      <c r="P20" s="20">
        <f t="shared" si="2"/>
        <v>31500</v>
      </c>
      <c r="Q20" s="21">
        <v>300</v>
      </c>
      <c r="R20" s="21"/>
      <c r="S20" s="21"/>
      <c r="T20" s="21"/>
      <c r="U20" s="20">
        <f t="shared" si="3"/>
        <v>31500</v>
      </c>
      <c r="V20" s="21">
        <v>300</v>
      </c>
      <c r="W20" s="21"/>
      <c r="X20" s="21"/>
      <c r="Y20" s="21"/>
      <c r="Z20" s="20">
        <f t="shared" si="4"/>
        <v>31500</v>
      </c>
      <c r="AA20" s="21">
        <v>300</v>
      </c>
      <c r="AB20" s="21"/>
      <c r="AC20" s="21"/>
      <c r="AD20" s="21"/>
      <c r="AE20" s="20">
        <f t="shared" si="5"/>
        <v>31500</v>
      </c>
      <c r="AF20" s="22">
        <f t="shared" si="6"/>
        <v>1200</v>
      </c>
      <c r="AG20" s="13">
        <f t="shared" si="7"/>
        <v>126000</v>
      </c>
    </row>
    <row r="21" spans="1:33" s="23" customFormat="1" ht="24.75" customHeight="1">
      <c r="A21" s="9">
        <v>15</v>
      </c>
      <c r="B21" s="1" t="s">
        <v>353</v>
      </c>
      <c r="C21" s="2" t="s">
        <v>13</v>
      </c>
      <c r="D21" s="10" t="s">
        <v>486</v>
      </c>
      <c r="E21" s="10" t="s">
        <v>488</v>
      </c>
      <c r="F21" s="1" t="s">
        <v>11</v>
      </c>
      <c r="G21" s="3">
        <v>60</v>
      </c>
      <c r="H21" s="36"/>
      <c r="I21" s="14"/>
      <c r="J21" s="45">
        <v>1</v>
      </c>
      <c r="K21" s="16">
        <v>4</v>
      </c>
      <c r="L21" s="16">
        <v>0</v>
      </c>
      <c r="M21" s="17">
        <f t="shared" si="0"/>
        <v>4</v>
      </c>
      <c r="N21" s="18">
        <f t="shared" si="1"/>
        <v>240</v>
      </c>
      <c r="O21" s="19">
        <v>1</v>
      </c>
      <c r="P21" s="20">
        <f t="shared" si="2"/>
        <v>60</v>
      </c>
      <c r="Q21" s="21">
        <v>1</v>
      </c>
      <c r="R21" s="21"/>
      <c r="S21" s="21"/>
      <c r="T21" s="21"/>
      <c r="U21" s="20">
        <f t="shared" si="3"/>
        <v>60</v>
      </c>
      <c r="V21" s="21">
        <v>1</v>
      </c>
      <c r="W21" s="21"/>
      <c r="X21" s="21"/>
      <c r="Y21" s="21"/>
      <c r="Z21" s="20">
        <f t="shared" si="4"/>
        <v>60</v>
      </c>
      <c r="AA21" s="21">
        <v>1</v>
      </c>
      <c r="AB21" s="21"/>
      <c r="AC21" s="21"/>
      <c r="AD21" s="21"/>
      <c r="AE21" s="20">
        <f t="shared" si="5"/>
        <v>60</v>
      </c>
      <c r="AF21" s="22">
        <f t="shared" si="6"/>
        <v>4</v>
      </c>
      <c r="AG21" s="13">
        <f t="shared" si="7"/>
        <v>240</v>
      </c>
    </row>
    <row r="22" spans="1:33" s="23" customFormat="1" ht="24.75" customHeight="1">
      <c r="A22" s="9">
        <v>16</v>
      </c>
      <c r="B22" s="1" t="s">
        <v>354</v>
      </c>
      <c r="C22" s="2" t="s">
        <v>199</v>
      </c>
      <c r="D22" s="10" t="s">
        <v>486</v>
      </c>
      <c r="E22" s="10" t="s">
        <v>488</v>
      </c>
      <c r="F22" s="1" t="s">
        <v>11</v>
      </c>
      <c r="G22" s="3">
        <v>140</v>
      </c>
      <c r="H22" s="36"/>
      <c r="I22" s="14"/>
      <c r="J22" s="45">
        <v>16</v>
      </c>
      <c r="K22" s="16">
        <v>16</v>
      </c>
      <c r="L22" s="16">
        <v>0</v>
      </c>
      <c r="M22" s="17">
        <f t="shared" si="0"/>
        <v>16</v>
      </c>
      <c r="N22" s="18">
        <f t="shared" si="1"/>
        <v>2240</v>
      </c>
      <c r="O22" s="19">
        <v>4</v>
      </c>
      <c r="P22" s="20">
        <f t="shared" si="2"/>
        <v>560</v>
      </c>
      <c r="Q22" s="21">
        <v>4</v>
      </c>
      <c r="R22" s="21"/>
      <c r="S22" s="21"/>
      <c r="T22" s="21"/>
      <c r="U22" s="20">
        <f t="shared" si="3"/>
        <v>560</v>
      </c>
      <c r="V22" s="21">
        <v>4</v>
      </c>
      <c r="W22" s="21"/>
      <c r="X22" s="21"/>
      <c r="Y22" s="21"/>
      <c r="Z22" s="20">
        <f t="shared" si="4"/>
        <v>560</v>
      </c>
      <c r="AA22" s="21">
        <v>4</v>
      </c>
      <c r="AB22" s="21"/>
      <c r="AC22" s="21"/>
      <c r="AD22" s="21"/>
      <c r="AE22" s="20">
        <f t="shared" si="5"/>
        <v>560</v>
      </c>
      <c r="AF22" s="22">
        <f t="shared" si="6"/>
        <v>16</v>
      </c>
      <c r="AG22" s="13">
        <f t="shared" si="7"/>
        <v>2240</v>
      </c>
    </row>
    <row r="23" spans="1:33" s="23" customFormat="1" ht="24.75" customHeight="1">
      <c r="A23" s="9">
        <v>17</v>
      </c>
      <c r="B23" s="1" t="s">
        <v>355</v>
      </c>
      <c r="C23" s="2" t="s">
        <v>14</v>
      </c>
      <c r="D23" s="10" t="s">
        <v>486</v>
      </c>
      <c r="E23" s="10" t="s">
        <v>488</v>
      </c>
      <c r="F23" s="1" t="s">
        <v>11</v>
      </c>
      <c r="G23" s="3">
        <v>120</v>
      </c>
      <c r="H23" s="36"/>
      <c r="I23" s="14"/>
      <c r="J23" s="45">
        <v>2</v>
      </c>
      <c r="K23" s="16">
        <v>48</v>
      </c>
      <c r="L23" s="16">
        <v>0</v>
      </c>
      <c r="M23" s="17">
        <f t="shared" si="0"/>
        <v>48</v>
      </c>
      <c r="N23" s="18">
        <f t="shared" si="1"/>
        <v>5760</v>
      </c>
      <c r="O23" s="19">
        <v>12</v>
      </c>
      <c r="P23" s="20">
        <f t="shared" si="2"/>
        <v>1440</v>
      </c>
      <c r="Q23" s="21">
        <v>12</v>
      </c>
      <c r="R23" s="21"/>
      <c r="S23" s="21"/>
      <c r="T23" s="21"/>
      <c r="U23" s="20">
        <f t="shared" si="3"/>
        <v>1440</v>
      </c>
      <c r="V23" s="21">
        <v>12</v>
      </c>
      <c r="W23" s="21"/>
      <c r="X23" s="21"/>
      <c r="Y23" s="21"/>
      <c r="Z23" s="20">
        <f t="shared" si="4"/>
        <v>1440</v>
      </c>
      <c r="AA23" s="21">
        <v>12</v>
      </c>
      <c r="AB23" s="21"/>
      <c r="AC23" s="21"/>
      <c r="AD23" s="21"/>
      <c r="AE23" s="20">
        <f t="shared" si="5"/>
        <v>1440</v>
      </c>
      <c r="AF23" s="22">
        <f t="shared" si="6"/>
        <v>48</v>
      </c>
      <c r="AG23" s="13">
        <f t="shared" si="7"/>
        <v>5760</v>
      </c>
    </row>
    <row r="24" spans="1:33" s="23" customFormat="1" ht="24.75" customHeight="1">
      <c r="A24" s="9">
        <v>18</v>
      </c>
      <c r="B24" s="1" t="s">
        <v>356</v>
      </c>
      <c r="C24" s="2" t="s">
        <v>15</v>
      </c>
      <c r="D24" s="10" t="s">
        <v>486</v>
      </c>
      <c r="E24" s="10" t="s">
        <v>488</v>
      </c>
      <c r="F24" s="1" t="s">
        <v>16</v>
      </c>
      <c r="G24" s="3">
        <v>25</v>
      </c>
      <c r="H24" s="36"/>
      <c r="I24" s="14"/>
      <c r="J24" s="45">
        <v>104</v>
      </c>
      <c r="K24" s="16">
        <v>104</v>
      </c>
      <c r="L24" s="16">
        <v>0</v>
      </c>
      <c r="M24" s="17">
        <f t="shared" si="0"/>
        <v>104</v>
      </c>
      <c r="N24" s="18">
        <f t="shared" si="1"/>
        <v>2600</v>
      </c>
      <c r="O24" s="19">
        <v>26</v>
      </c>
      <c r="P24" s="20">
        <f t="shared" si="2"/>
        <v>650</v>
      </c>
      <c r="Q24" s="21">
        <v>26</v>
      </c>
      <c r="R24" s="21"/>
      <c r="S24" s="21"/>
      <c r="T24" s="21"/>
      <c r="U24" s="20">
        <f t="shared" si="3"/>
        <v>650</v>
      </c>
      <c r="V24" s="21">
        <v>26</v>
      </c>
      <c r="W24" s="21"/>
      <c r="X24" s="21"/>
      <c r="Y24" s="21"/>
      <c r="Z24" s="20">
        <f t="shared" si="4"/>
        <v>650</v>
      </c>
      <c r="AA24" s="21">
        <v>26</v>
      </c>
      <c r="AB24" s="21"/>
      <c r="AC24" s="21"/>
      <c r="AD24" s="21"/>
      <c r="AE24" s="20">
        <f t="shared" si="5"/>
        <v>650</v>
      </c>
      <c r="AF24" s="22">
        <f t="shared" si="6"/>
        <v>104</v>
      </c>
      <c r="AG24" s="13">
        <f t="shared" si="7"/>
        <v>2600</v>
      </c>
    </row>
    <row r="25" spans="1:33" s="23" customFormat="1" ht="24.75" customHeight="1">
      <c r="A25" s="9">
        <v>19</v>
      </c>
      <c r="B25" s="1" t="s">
        <v>357</v>
      </c>
      <c r="C25" s="2" t="s">
        <v>17</v>
      </c>
      <c r="D25" s="10" t="s">
        <v>486</v>
      </c>
      <c r="E25" s="10" t="s">
        <v>488</v>
      </c>
      <c r="F25" s="1" t="s">
        <v>16</v>
      </c>
      <c r="G25" s="3">
        <v>38</v>
      </c>
      <c r="H25" s="36"/>
      <c r="I25" s="14"/>
      <c r="J25" s="45">
        <v>2</v>
      </c>
      <c r="K25" s="16">
        <v>0</v>
      </c>
      <c r="L25" s="16">
        <v>0</v>
      </c>
      <c r="M25" s="17">
        <f t="shared" si="0"/>
        <v>0</v>
      </c>
      <c r="N25" s="18">
        <f t="shared" si="1"/>
        <v>0</v>
      </c>
      <c r="O25" s="19">
        <v>0</v>
      </c>
      <c r="P25" s="20">
        <f t="shared" si="2"/>
        <v>0</v>
      </c>
      <c r="Q25" s="21">
        <v>0</v>
      </c>
      <c r="R25" s="21"/>
      <c r="S25" s="21"/>
      <c r="T25" s="21"/>
      <c r="U25" s="20">
        <f t="shared" si="3"/>
        <v>0</v>
      </c>
      <c r="V25" s="21">
        <v>0</v>
      </c>
      <c r="W25" s="21"/>
      <c r="X25" s="21"/>
      <c r="Y25" s="21"/>
      <c r="Z25" s="20">
        <f t="shared" si="4"/>
        <v>0</v>
      </c>
      <c r="AA25" s="21">
        <v>0</v>
      </c>
      <c r="AB25" s="21"/>
      <c r="AC25" s="21"/>
      <c r="AD25" s="21"/>
      <c r="AE25" s="20">
        <f t="shared" si="5"/>
        <v>0</v>
      </c>
      <c r="AF25" s="22">
        <f t="shared" si="6"/>
        <v>0</v>
      </c>
      <c r="AG25" s="13">
        <f t="shared" si="7"/>
        <v>0</v>
      </c>
    </row>
    <row r="26" spans="1:33" s="23" customFormat="1" ht="24.75" customHeight="1">
      <c r="A26" s="9">
        <v>20</v>
      </c>
      <c r="B26" s="1" t="s">
        <v>358</v>
      </c>
      <c r="C26" s="2" t="s">
        <v>18</v>
      </c>
      <c r="D26" s="10" t="s">
        <v>486</v>
      </c>
      <c r="E26" s="10" t="s">
        <v>488</v>
      </c>
      <c r="F26" s="1" t="s">
        <v>16</v>
      </c>
      <c r="G26" s="3">
        <v>50</v>
      </c>
      <c r="H26" s="36"/>
      <c r="I26" s="14"/>
      <c r="J26" s="45">
        <v>31</v>
      </c>
      <c r="K26" s="16">
        <v>8</v>
      </c>
      <c r="L26" s="16">
        <v>0</v>
      </c>
      <c r="M26" s="17">
        <f t="shared" si="0"/>
        <v>8</v>
      </c>
      <c r="N26" s="18">
        <f t="shared" si="1"/>
        <v>400</v>
      </c>
      <c r="O26" s="19">
        <v>2</v>
      </c>
      <c r="P26" s="20">
        <f t="shared" si="2"/>
        <v>100</v>
      </c>
      <c r="Q26" s="21">
        <v>2</v>
      </c>
      <c r="R26" s="21"/>
      <c r="S26" s="21"/>
      <c r="T26" s="21"/>
      <c r="U26" s="20">
        <f t="shared" si="3"/>
        <v>100</v>
      </c>
      <c r="V26" s="21">
        <v>2</v>
      </c>
      <c r="W26" s="21"/>
      <c r="X26" s="21"/>
      <c r="Y26" s="21"/>
      <c r="Z26" s="20">
        <f t="shared" si="4"/>
        <v>100</v>
      </c>
      <c r="AA26" s="21">
        <v>2</v>
      </c>
      <c r="AB26" s="21"/>
      <c r="AC26" s="21"/>
      <c r="AD26" s="21"/>
      <c r="AE26" s="20">
        <f t="shared" si="5"/>
        <v>100</v>
      </c>
      <c r="AF26" s="22">
        <f t="shared" si="6"/>
        <v>8</v>
      </c>
      <c r="AG26" s="13">
        <f t="shared" si="7"/>
        <v>400</v>
      </c>
    </row>
    <row r="27" spans="1:33" s="23" customFormat="1" ht="24.75" customHeight="1">
      <c r="A27" s="9">
        <v>21</v>
      </c>
      <c r="B27" s="1" t="s">
        <v>359</v>
      </c>
      <c r="C27" s="2" t="s">
        <v>201</v>
      </c>
      <c r="D27" s="10" t="s">
        <v>486</v>
      </c>
      <c r="E27" s="10" t="s">
        <v>488</v>
      </c>
      <c r="F27" s="1" t="s">
        <v>19</v>
      </c>
      <c r="G27" s="3">
        <v>150</v>
      </c>
      <c r="H27" s="36"/>
      <c r="I27" s="14"/>
      <c r="J27" s="45">
        <v>3</v>
      </c>
      <c r="K27" s="16">
        <v>16</v>
      </c>
      <c r="L27" s="16">
        <v>0</v>
      </c>
      <c r="M27" s="17">
        <f t="shared" si="0"/>
        <v>16</v>
      </c>
      <c r="N27" s="18">
        <f t="shared" si="1"/>
        <v>2400</v>
      </c>
      <c r="O27" s="19">
        <v>4</v>
      </c>
      <c r="P27" s="20">
        <f t="shared" si="2"/>
        <v>600</v>
      </c>
      <c r="Q27" s="21">
        <v>4</v>
      </c>
      <c r="R27" s="21"/>
      <c r="S27" s="21"/>
      <c r="T27" s="21"/>
      <c r="U27" s="20">
        <f t="shared" si="3"/>
        <v>600</v>
      </c>
      <c r="V27" s="21">
        <v>4</v>
      </c>
      <c r="W27" s="21"/>
      <c r="X27" s="21"/>
      <c r="Y27" s="21"/>
      <c r="Z27" s="20">
        <f t="shared" si="4"/>
        <v>600</v>
      </c>
      <c r="AA27" s="21">
        <v>4</v>
      </c>
      <c r="AB27" s="21"/>
      <c r="AC27" s="21"/>
      <c r="AD27" s="21"/>
      <c r="AE27" s="20">
        <f t="shared" si="5"/>
        <v>600</v>
      </c>
      <c r="AF27" s="22">
        <f t="shared" si="6"/>
        <v>16</v>
      </c>
      <c r="AG27" s="13">
        <f t="shared" si="7"/>
        <v>2400</v>
      </c>
    </row>
    <row r="28" spans="1:33" s="23" customFormat="1" ht="24.75" customHeight="1">
      <c r="A28" s="9">
        <v>22</v>
      </c>
      <c r="B28" s="1" t="s">
        <v>360</v>
      </c>
      <c r="C28" s="2" t="s">
        <v>200</v>
      </c>
      <c r="D28" s="10" t="s">
        <v>486</v>
      </c>
      <c r="E28" s="10" t="s">
        <v>488</v>
      </c>
      <c r="F28" s="1" t="s">
        <v>19</v>
      </c>
      <c r="G28" s="3">
        <v>150</v>
      </c>
      <c r="H28" s="36"/>
      <c r="I28" s="14"/>
      <c r="J28" s="45">
        <v>2</v>
      </c>
      <c r="K28" s="16">
        <v>16</v>
      </c>
      <c r="L28" s="16">
        <v>0</v>
      </c>
      <c r="M28" s="17">
        <f t="shared" si="0"/>
        <v>16</v>
      </c>
      <c r="N28" s="18">
        <f t="shared" si="1"/>
        <v>2400</v>
      </c>
      <c r="O28" s="19">
        <v>4</v>
      </c>
      <c r="P28" s="20">
        <f t="shared" si="2"/>
        <v>600</v>
      </c>
      <c r="Q28" s="21">
        <v>4</v>
      </c>
      <c r="R28" s="21"/>
      <c r="S28" s="21"/>
      <c r="T28" s="21"/>
      <c r="U28" s="20">
        <f t="shared" si="3"/>
        <v>600</v>
      </c>
      <c r="V28" s="21">
        <v>4</v>
      </c>
      <c r="W28" s="21"/>
      <c r="X28" s="21"/>
      <c r="Y28" s="21"/>
      <c r="Z28" s="20">
        <f t="shared" si="4"/>
        <v>600</v>
      </c>
      <c r="AA28" s="21">
        <v>4</v>
      </c>
      <c r="AB28" s="21"/>
      <c r="AC28" s="21"/>
      <c r="AD28" s="21"/>
      <c r="AE28" s="20">
        <f t="shared" si="5"/>
        <v>600</v>
      </c>
      <c r="AF28" s="22">
        <f t="shared" si="6"/>
        <v>16</v>
      </c>
      <c r="AG28" s="13">
        <f t="shared" si="7"/>
        <v>2400</v>
      </c>
    </row>
    <row r="29" spans="1:33" s="23" customFormat="1" ht="24.75" customHeight="1">
      <c r="A29" s="9">
        <v>23</v>
      </c>
      <c r="B29" s="1" t="s">
        <v>361</v>
      </c>
      <c r="C29" s="2" t="s">
        <v>202</v>
      </c>
      <c r="D29" s="10" t="s">
        <v>486</v>
      </c>
      <c r="E29" s="10" t="s">
        <v>488</v>
      </c>
      <c r="F29" s="1" t="s">
        <v>11</v>
      </c>
      <c r="G29" s="3">
        <v>70</v>
      </c>
      <c r="H29" s="36"/>
      <c r="I29" s="14"/>
      <c r="J29" s="45">
        <v>1</v>
      </c>
      <c r="K29" s="16">
        <v>16</v>
      </c>
      <c r="L29" s="16">
        <v>0</v>
      </c>
      <c r="M29" s="17">
        <f t="shared" si="0"/>
        <v>16</v>
      </c>
      <c r="N29" s="18">
        <f t="shared" si="1"/>
        <v>1120</v>
      </c>
      <c r="O29" s="19">
        <v>4</v>
      </c>
      <c r="P29" s="20">
        <f t="shared" si="2"/>
        <v>280</v>
      </c>
      <c r="Q29" s="21">
        <v>4</v>
      </c>
      <c r="R29" s="21"/>
      <c r="S29" s="21"/>
      <c r="T29" s="21"/>
      <c r="U29" s="20">
        <f t="shared" si="3"/>
        <v>280</v>
      </c>
      <c r="V29" s="21">
        <v>4</v>
      </c>
      <c r="W29" s="21"/>
      <c r="X29" s="21"/>
      <c r="Y29" s="21"/>
      <c r="Z29" s="20">
        <f t="shared" si="4"/>
        <v>280</v>
      </c>
      <c r="AA29" s="21">
        <v>4</v>
      </c>
      <c r="AB29" s="21"/>
      <c r="AC29" s="21"/>
      <c r="AD29" s="21"/>
      <c r="AE29" s="20">
        <f t="shared" si="5"/>
        <v>280</v>
      </c>
      <c r="AF29" s="22">
        <f t="shared" si="6"/>
        <v>16</v>
      </c>
      <c r="AG29" s="13">
        <f t="shared" si="7"/>
        <v>1120</v>
      </c>
    </row>
    <row r="30" spans="1:33" s="23" customFormat="1" ht="24.75" customHeight="1">
      <c r="A30" s="9">
        <v>24</v>
      </c>
      <c r="B30" s="1" t="s">
        <v>362</v>
      </c>
      <c r="C30" s="2" t="s">
        <v>430</v>
      </c>
      <c r="D30" s="10" t="s">
        <v>486</v>
      </c>
      <c r="E30" s="10" t="s">
        <v>488</v>
      </c>
      <c r="F30" s="1" t="s">
        <v>11</v>
      </c>
      <c r="G30" s="3">
        <v>110</v>
      </c>
      <c r="H30" s="36"/>
      <c r="I30" s="14"/>
      <c r="J30" s="45">
        <v>12</v>
      </c>
      <c r="K30" s="16">
        <v>32</v>
      </c>
      <c r="L30" s="16">
        <v>0</v>
      </c>
      <c r="M30" s="17">
        <f t="shared" si="0"/>
        <v>32</v>
      </c>
      <c r="N30" s="18">
        <f t="shared" si="1"/>
        <v>3520</v>
      </c>
      <c r="O30" s="19">
        <v>8</v>
      </c>
      <c r="P30" s="20">
        <f t="shared" si="2"/>
        <v>880</v>
      </c>
      <c r="Q30" s="21">
        <v>8</v>
      </c>
      <c r="R30" s="21"/>
      <c r="S30" s="21"/>
      <c r="T30" s="21"/>
      <c r="U30" s="20">
        <f t="shared" si="3"/>
        <v>880</v>
      </c>
      <c r="V30" s="21">
        <v>8</v>
      </c>
      <c r="W30" s="21"/>
      <c r="X30" s="21"/>
      <c r="Y30" s="21"/>
      <c r="Z30" s="20">
        <f t="shared" si="4"/>
        <v>880</v>
      </c>
      <c r="AA30" s="21">
        <v>8</v>
      </c>
      <c r="AB30" s="21"/>
      <c r="AC30" s="21"/>
      <c r="AD30" s="21"/>
      <c r="AE30" s="20">
        <f t="shared" si="5"/>
        <v>880</v>
      </c>
      <c r="AF30" s="22">
        <f t="shared" si="6"/>
        <v>32</v>
      </c>
      <c r="AG30" s="13">
        <f t="shared" si="7"/>
        <v>3520</v>
      </c>
    </row>
    <row r="31" spans="1:33" s="23" customFormat="1" ht="24.75" customHeight="1">
      <c r="A31" s="9">
        <v>25</v>
      </c>
      <c r="B31" s="1" t="s">
        <v>363</v>
      </c>
      <c r="C31" s="2" t="s">
        <v>431</v>
      </c>
      <c r="D31" s="10" t="s">
        <v>486</v>
      </c>
      <c r="E31" s="10" t="s">
        <v>488</v>
      </c>
      <c r="F31" s="1" t="s">
        <v>11</v>
      </c>
      <c r="G31" s="3">
        <v>110</v>
      </c>
      <c r="H31" s="36"/>
      <c r="I31" s="14"/>
      <c r="J31" s="45">
        <v>20</v>
      </c>
      <c r="K31" s="16">
        <v>20</v>
      </c>
      <c r="L31" s="16">
        <v>0</v>
      </c>
      <c r="M31" s="17">
        <f t="shared" si="0"/>
        <v>20</v>
      </c>
      <c r="N31" s="18">
        <f t="shared" si="1"/>
        <v>2200</v>
      </c>
      <c r="O31" s="19">
        <v>5</v>
      </c>
      <c r="P31" s="20">
        <f t="shared" si="2"/>
        <v>550</v>
      </c>
      <c r="Q31" s="21">
        <v>5</v>
      </c>
      <c r="R31" s="21"/>
      <c r="S31" s="21"/>
      <c r="T31" s="21"/>
      <c r="U31" s="20">
        <f t="shared" si="3"/>
        <v>550</v>
      </c>
      <c r="V31" s="21">
        <v>5</v>
      </c>
      <c r="W31" s="21"/>
      <c r="X31" s="21"/>
      <c r="Y31" s="21"/>
      <c r="Z31" s="20">
        <f t="shared" si="4"/>
        <v>550</v>
      </c>
      <c r="AA31" s="21">
        <v>5</v>
      </c>
      <c r="AB31" s="21"/>
      <c r="AC31" s="21"/>
      <c r="AD31" s="21"/>
      <c r="AE31" s="20">
        <f t="shared" si="5"/>
        <v>550</v>
      </c>
      <c r="AF31" s="22">
        <f t="shared" si="6"/>
        <v>20</v>
      </c>
      <c r="AG31" s="13">
        <f t="shared" si="7"/>
        <v>2200</v>
      </c>
    </row>
    <row r="32" spans="1:33" s="23" customFormat="1" ht="24.75" customHeight="1">
      <c r="A32" s="9">
        <v>26</v>
      </c>
      <c r="B32" s="1" t="s">
        <v>364</v>
      </c>
      <c r="C32" s="2" t="s">
        <v>432</v>
      </c>
      <c r="D32" s="10" t="s">
        <v>486</v>
      </c>
      <c r="E32" s="10" t="s">
        <v>488</v>
      </c>
      <c r="F32" s="1" t="s">
        <v>11</v>
      </c>
      <c r="G32" s="3">
        <v>110</v>
      </c>
      <c r="H32" s="36"/>
      <c r="I32" s="14"/>
      <c r="J32" s="45">
        <v>20</v>
      </c>
      <c r="K32" s="16">
        <v>20</v>
      </c>
      <c r="L32" s="16">
        <v>0</v>
      </c>
      <c r="M32" s="17">
        <f t="shared" si="0"/>
        <v>20</v>
      </c>
      <c r="N32" s="18">
        <f t="shared" si="1"/>
        <v>2200</v>
      </c>
      <c r="O32" s="19">
        <v>5</v>
      </c>
      <c r="P32" s="20">
        <f t="shared" si="2"/>
        <v>550</v>
      </c>
      <c r="Q32" s="21">
        <v>5</v>
      </c>
      <c r="R32" s="21"/>
      <c r="S32" s="21"/>
      <c r="T32" s="21"/>
      <c r="U32" s="20">
        <f t="shared" si="3"/>
        <v>550</v>
      </c>
      <c r="V32" s="21">
        <v>5</v>
      </c>
      <c r="W32" s="21"/>
      <c r="X32" s="21"/>
      <c r="Y32" s="21"/>
      <c r="Z32" s="20">
        <f t="shared" si="4"/>
        <v>550</v>
      </c>
      <c r="AA32" s="21">
        <v>5</v>
      </c>
      <c r="AB32" s="21"/>
      <c r="AC32" s="21"/>
      <c r="AD32" s="21"/>
      <c r="AE32" s="20">
        <f t="shared" si="5"/>
        <v>550</v>
      </c>
      <c r="AF32" s="22">
        <f t="shared" si="6"/>
        <v>20</v>
      </c>
      <c r="AG32" s="13">
        <f t="shared" si="7"/>
        <v>2200</v>
      </c>
    </row>
    <row r="33" spans="1:33" s="23" customFormat="1" ht="24.75" customHeight="1">
      <c r="A33" s="9">
        <v>27</v>
      </c>
      <c r="B33" s="1" t="s">
        <v>365</v>
      </c>
      <c r="C33" s="2" t="s">
        <v>433</v>
      </c>
      <c r="D33" s="10" t="s">
        <v>486</v>
      </c>
      <c r="E33" s="10" t="s">
        <v>488</v>
      </c>
      <c r="F33" s="1" t="s">
        <v>11</v>
      </c>
      <c r="G33" s="3">
        <v>110</v>
      </c>
      <c r="H33" s="36"/>
      <c r="I33" s="14"/>
      <c r="J33" s="45">
        <v>20</v>
      </c>
      <c r="K33" s="16">
        <v>20</v>
      </c>
      <c r="L33" s="16">
        <v>0</v>
      </c>
      <c r="M33" s="17">
        <f t="shared" si="0"/>
        <v>20</v>
      </c>
      <c r="N33" s="18">
        <f t="shared" si="1"/>
        <v>2200</v>
      </c>
      <c r="O33" s="19">
        <v>5</v>
      </c>
      <c r="P33" s="20">
        <f t="shared" si="2"/>
        <v>550</v>
      </c>
      <c r="Q33" s="21">
        <v>5</v>
      </c>
      <c r="R33" s="21"/>
      <c r="S33" s="21"/>
      <c r="T33" s="21"/>
      <c r="U33" s="20">
        <f t="shared" si="3"/>
        <v>550</v>
      </c>
      <c r="V33" s="21">
        <v>5</v>
      </c>
      <c r="W33" s="21"/>
      <c r="X33" s="21"/>
      <c r="Y33" s="21"/>
      <c r="Z33" s="20">
        <f t="shared" si="4"/>
        <v>550</v>
      </c>
      <c r="AA33" s="21">
        <v>5</v>
      </c>
      <c r="AB33" s="21"/>
      <c r="AC33" s="21"/>
      <c r="AD33" s="21"/>
      <c r="AE33" s="20">
        <f t="shared" si="5"/>
        <v>550</v>
      </c>
      <c r="AF33" s="22">
        <f t="shared" si="6"/>
        <v>20</v>
      </c>
      <c r="AG33" s="13">
        <f t="shared" si="7"/>
        <v>2200</v>
      </c>
    </row>
    <row r="34" spans="1:33" s="23" customFormat="1" ht="24.75" customHeight="1">
      <c r="A34" s="9">
        <v>28</v>
      </c>
      <c r="B34" s="1" t="s">
        <v>366</v>
      </c>
      <c r="C34" s="2" t="s">
        <v>434</v>
      </c>
      <c r="D34" s="10" t="s">
        <v>486</v>
      </c>
      <c r="E34" s="10" t="s">
        <v>488</v>
      </c>
      <c r="F34" s="1" t="s">
        <v>11</v>
      </c>
      <c r="G34" s="3">
        <v>110</v>
      </c>
      <c r="H34" s="36"/>
      <c r="I34" s="14"/>
      <c r="J34" s="45">
        <v>20</v>
      </c>
      <c r="K34" s="16">
        <v>20</v>
      </c>
      <c r="L34" s="16">
        <v>0</v>
      </c>
      <c r="M34" s="17">
        <f t="shared" si="0"/>
        <v>20</v>
      </c>
      <c r="N34" s="18">
        <f t="shared" si="1"/>
        <v>2200</v>
      </c>
      <c r="O34" s="19">
        <v>5</v>
      </c>
      <c r="P34" s="20">
        <f t="shared" si="2"/>
        <v>550</v>
      </c>
      <c r="Q34" s="21">
        <v>5</v>
      </c>
      <c r="R34" s="21"/>
      <c r="S34" s="21"/>
      <c r="T34" s="21"/>
      <c r="U34" s="20">
        <f t="shared" si="3"/>
        <v>550</v>
      </c>
      <c r="V34" s="21">
        <v>5</v>
      </c>
      <c r="W34" s="21"/>
      <c r="X34" s="21"/>
      <c r="Y34" s="21"/>
      <c r="Z34" s="20">
        <f t="shared" si="4"/>
        <v>550</v>
      </c>
      <c r="AA34" s="21">
        <v>5</v>
      </c>
      <c r="AB34" s="21"/>
      <c r="AC34" s="21"/>
      <c r="AD34" s="21"/>
      <c r="AE34" s="20">
        <f t="shared" si="5"/>
        <v>550</v>
      </c>
      <c r="AF34" s="22">
        <f t="shared" si="6"/>
        <v>20</v>
      </c>
      <c r="AG34" s="13">
        <f t="shared" si="7"/>
        <v>2200</v>
      </c>
    </row>
    <row r="35" spans="1:33" s="23" customFormat="1" ht="24.75" customHeight="1">
      <c r="A35" s="9">
        <v>29</v>
      </c>
      <c r="B35" s="1" t="s">
        <v>367</v>
      </c>
      <c r="C35" s="2" t="s">
        <v>435</v>
      </c>
      <c r="D35" s="10" t="s">
        <v>486</v>
      </c>
      <c r="E35" s="10" t="s">
        <v>488</v>
      </c>
      <c r="F35" s="1" t="s">
        <v>11</v>
      </c>
      <c r="G35" s="3">
        <v>110</v>
      </c>
      <c r="H35" s="36"/>
      <c r="I35" s="14"/>
      <c r="J35" s="45">
        <v>20</v>
      </c>
      <c r="K35" s="16">
        <v>20</v>
      </c>
      <c r="L35" s="16">
        <v>0</v>
      </c>
      <c r="M35" s="17">
        <f t="shared" si="0"/>
        <v>20</v>
      </c>
      <c r="N35" s="18">
        <f t="shared" si="1"/>
        <v>2200</v>
      </c>
      <c r="O35" s="19">
        <v>5</v>
      </c>
      <c r="P35" s="20">
        <f t="shared" si="2"/>
        <v>550</v>
      </c>
      <c r="Q35" s="21">
        <v>5</v>
      </c>
      <c r="R35" s="21"/>
      <c r="S35" s="21"/>
      <c r="T35" s="21"/>
      <c r="U35" s="20">
        <f t="shared" si="3"/>
        <v>550</v>
      </c>
      <c r="V35" s="21">
        <v>5</v>
      </c>
      <c r="W35" s="21"/>
      <c r="X35" s="21"/>
      <c r="Y35" s="21"/>
      <c r="Z35" s="20">
        <f t="shared" si="4"/>
        <v>550</v>
      </c>
      <c r="AA35" s="21">
        <v>5</v>
      </c>
      <c r="AB35" s="21"/>
      <c r="AC35" s="21"/>
      <c r="AD35" s="21"/>
      <c r="AE35" s="20">
        <f t="shared" si="5"/>
        <v>550</v>
      </c>
      <c r="AF35" s="22">
        <f t="shared" si="6"/>
        <v>20</v>
      </c>
      <c r="AG35" s="13">
        <f t="shared" si="7"/>
        <v>2200</v>
      </c>
    </row>
    <row r="36" spans="1:33" s="23" customFormat="1" ht="24.75" customHeight="1">
      <c r="A36" s="9">
        <v>30</v>
      </c>
      <c r="B36" s="1" t="s">
        <v>368</v>
      </c>
      <c r="C36" s="2" t="s">
        <v>459</v>
      </c>
      <c r="D36" s="10" t="s">
        <v>486</v>
      </c>
      <c r="E36" s="10" t="s">
        <v>488</v>
      </c>
      <c r="F36" s="1" t="s">
        <v>11</v>
      </c>
      <c r="G36" s="3">
        <v>110</v>
      </c>
      <c r="H36" s="36"/>
      <c r="I36" s="14"/>
      <c r="J36" s="45">
        <v>100</v>
      </c>
      <c r="K36" s="16">
        <v>100</v>
      </c>
      <c r="L36" s="16">
        <v>0</v>
      </c>
      <c r="M36" s="17">
        <f t="shared" si="0"/>
        <v>100</v>
      </c>
      <c r="N36" s="18">
        <f t="shared" si="1"/>
        <v>11000</v>
      </c>
      <c r="O36" s="19">
        <v>25</v>
      </c>
      <c r="P36" s="20">
        <f t="shared" si="2"/>
        <v>2750</v>
      </c>
      <c r="Q36" s="21">
        <v>25</v>
      </c>
      <c r="R36" s="21"/>
      <c r="S36" s="21"/>
      <c r="T36" s="21"/>
      <c r="U36" s="20">
        <f t="shared" si="3"/>
        <v>2750</v>
      </c>
      <c r="V36" s="21">
        <v>25</v>
      </c>
      <c r="W36" s="21"/>
      <c r="X36" s="21"/>
      <c r="Y36" s="21"/>
      <c r="Z36" s="20">
        <f t="shared" si="4"/>
        <v>2750</v>
      </c>
      <c r="AA36" s="21">
        <v>25</v>
      </c>
      <c r="AB36" s="21"/>
      <c r="AC36" s="21"/>
      <c r="AD36" s="21"/>
      <c r="AE36" s="20">
        <f t="shared" si="5"/>
        <v>2750</v>
      </c>
      <c r="AF36" s="22">
        <f t="shared" si="6"/>
        <v>100</v>
      </c>
      <c r="AG36" s="13">
        <f t="shared" si="7"/>
        <v>11000</v>
      </c>
    </row>
    <row r="37" spans="1:33" s="23" customFormat="1" ht="24.75" customHeight="1">
      <c r="A37" s="9">
        <v>31</v>
      </c>
      <c r="B37" s="1" t="s">
        <v>369</v>
      </c>
      <c r="C37" s="2" t="s">
        <v>457</v>
      </c>
      <c r="D37" s="10" t="s">
        <v>486</v>
      </c>
      <c r="E37" s="10" t="s">
        <v>488</v>
      </c>
      <c r="F37" s="1" t="s">
        <v>11</v>
      </c>
      <c r="G37" s="3">
        <v>110</v>
      </c>
      <c r="H37" s="36"/>
      <c r="I37" s="14"/>
      <c r="J37" s="45">
        <v>8</v>
      </c>
      <c r="K37" s="16">
        <v>8</v>
      </c>
      <c r="L37" s="16">
        <v>0</v>
      </c>
      <c r="M37" s="17">
        <f t="shared" si="0"/>
        <v>8</v>
      </c>
      <c r="N37" s="18">
        <f t="shared" si="1"/>
        <v>880</v>
      </c>
      <c r="O37" s="19">
        <v>2</v>
      </c>
      <c r="P37" s="20">
        <f t="shared" si="2"/>
        <v>220</v>
      </c>
      <c r="Q37" s="21">
        <v>2</v>
      </c>
      <c r="R37" s="21"/>
      <c r="S37" s="21"/>
      <c r="T37" s="21"/>
      <c r="U37" s="20">
        <f t="shared" si="3"/>
        <v>220</v>
      </c>
      <c r="V37" s="21">
        <v>2</v>
      </c>
      <c r="W37" s="21"/>
      <c r="X37" s="21"/>
      <c r="Y37" s="21"/>
      <c r="Z37" s="20">
        <f t="shared" si="4"/>
        <v>220</v>
      </c>
      <c r="AA37" s="21">
        <v>2</v>
      </c>
      <c r="AB37" s="21"/>
      <c r="AC37" s="21"/>
      <c r="AD37" s="21"/>
      <c r="AE37" s="20">
        <f t="shared" si="5"/>
        <v>220</v>
      </c>
      <c r="AF37" s="22">
        <f t="shared" si="6"/>
        <v>8</v>
      </c>
      <c r="AG37" s="13">
        <f t="shared" si="7"/>
        <v>880</v>
      </c>
    </row>
    <row r="38" spans="1:33" s="23" customFormat="1" ht="24.75" customHeight="1">
      <c r="A38" s="9">
        <v>32</v>
      </c>
      <c r="B38" s="1" t="s">
        <v>370</v>
      </c>
      <c r="C38" s="2" t="s">
        <v>458</v>
      </c>
      <c r="D38" s="10" t="s">
        <v>486</v>
      </c>
      <c r="E38" s="10" t="s">
        <v>488</v>
      </c>
      <c r="F38" s="1" t="s">
        <v>11</v>
      </c>
      <c r="G38" s="3">
        <v>110</v>
      </c>
      <c r="H38" s="36"/>
      <c r="I38" s="14"/>
      <c r="J38" s="45">
        <v>1</v>
      </c>
      <c r="K38" s="16">
        <v>4</v>
      </c>
      <c r="L38" s="16">
        <v>0</v>
      </c>
      <c r="M38" s="17">
        <f t="shared" si="0"/>
        <v>4</v>
      </c>
      <c r="N38" s="18">
        <f t="shared" si="1"/>
        <v>440</v>
      </c>
      <c r="O38" s="19">
        <v>1</v>
      </c>
      <c r="P38" s="20">
        <f t="shared" si="2"/>
        <v>110</v>
      </c>
      <c r="Q38" s="21">
        <v>1</v>
      </c>
      <c r="R38" s="21"/>
      <c r="S38" s="21"/>
      <c r="T38" s="21"/>
      <c r="U38" s="20">
        <f t="shared" si="3"/>
        <v>110</v>
      </c>
      <c r="V38" s="21">
        <v>1</v>
      </c>
      <c r="W38" s="21"/>
      <c r="X38" s="21"/>
      <c r="Y38" s="21"/>
      <c r="Z38" s="20">
        <f t="shared" si="4"/>
        <v>110</v>
      </c>
      <c r="AA38" s="21">
        <v>1</v>
      </c>
      <c r="AB38" s="21"/>
      <c r="AC38" s="21"/>
      <c r="AD38" s="21"/>
      <c r="AE38" s="20">
        <f t="shared" si="5"/>
        <v>110</v>
      </c>
      <c r="AF38" s="22">
        <f t="shared" si="6"/>
        <v>4</v>
      </c>
      <c r="AG38" s="13">
        <f t="shared" si="7"/>
        <v>440</v>
      </c>
    </row>
    <row r="39" spans="1:33" s="23" customFormat="1" ht="24.75" customHeight="1">
      <c r="A39" s="9">
        <v>33</v>
      </c>
      <c r="B39" s="1" t="s">
        <v>371</v>
      </c>
      <c r="C39" s="2" t="s">
        <v>22</v>
      </c>
      <c r="D39" s="10" t="s">
        <v>486</v>
      </c>
      <c r="E39" s="10" t="s">
        <v>488</v>
      </c>
      <c r="F39" s="1" t="s">
        <v>23</v>
      </c>
      <c r="G39" s="3">
        <v>5</v>
      </c>
      <c r="H39" s="36"/>
      <c r="I39" s="14"/>
      <c r="J39" s="45">
        <v>5</v>
      </c>
      <c r="K39" s="16">
        <v>8</v>
      </c>
      <c r="L39" s="16">
        <v>0</v>
      </c>
      <c r="M39" s="17">
        <f t="shared" si="0"/>
        <v>8</v>
      </c>
      <c r="N39" s="18">
        <f t="shared" si="1"/>
        <v>40</v>
      </c>
      <c r="O39" s="19">
        <v>2</v>
      </c>
      <c r="P39" s="20">
        <f t="shared" si="2"/>
        <v>10</v>
      </c>
      <c r="Q39" s="21">
        <v>2</v>
      </c>
      <c r="R39" s="21"/>
      <c r="S39" s="21"/>
      <c r="T39" s="21"/>
      <c r="U39" s="20">
        <f t="shared" si="3"/>
        <v>10</v>
      </c>
      <c r="V39" s="21">
        <v>2</v>
      </c>
      <c r="W39" s="21"/>
      <c r="X39" s="21"/>
      <c r="Y39" s="21"/>
      <c r="Z39" s="20">
        <f t="shared" si="4"/>
        <v>10</v>
      </c>
      <c r="AA39" s="21">
        <v>2</v>
      </c>
      <c r="AB39" s="21"/>
      <c r="AC39" s="21"/>
      <c r="AD39" s="21"/>
      <c r="AE39" s="20">
        <f t="shared" si="5"/>
        <v>10</v>
      </c>
      <c r="AF39" s="22">
        <f t="shared" si="6"/>
        <v>8</v>
      </c>
      <c r="AG39" s="13">
        <f t="shared" si="7"/>
        <v>40</v>
      </c>
    </row>
    <row r="40" spans="1:33" s="23" customFormat="1" ht="24.75" customHeight="1">
      <c r="A40" s="9">
        <v>34</v>
      </c>
      <c r="B40" s="1" t="s">
        <v>372</v>
      </c>
      <c r="C40" s="2" t="s">
        <v>24</v>
      </c>
      <c r="D40" s="10" t="s">
        <v>486</v>
      </c>
      <c r="E40" s="10" t="s">
        <v>488</v>
      </c>
      <c r="F40" s="1" t="s">
        <v>21</v>
      </c>
      <c r="G40" s="3">
        <v>135</v>
      </c>
      <c r="H40" s="36"/>
      <c r="I40" s="14"/>
      <c r="J40" s="45">
        <v>31</v>
      </c>
      <c r="K40" s="16">
        <v>40</v>
      </c>
      <c r="L40" s="16">
        <v>0</v>
      </c>
      <c r="M40" s="17">
        <f t="shared" si="0"/>
        <v>40</v>
      </c>
      <c r="N40" s="18">
        <f t="shared" si="1"/>
        <v>5400</v>
      </c>
      <c r="O40" s="19">
        <v>10</v>
      </c>
      <c r="P40" s="20">
        <f t="shared" si="2"/>
        <v>1350</v>
      </c>
      <c r="Q40" s="21">
        <v>10</v>
      </c>
      <c r="R40" s="21"/>
      <c r="S40" s="21"/>
      <c r="T40" s="21"/>
      <c r="U40" s="20">
        <f t="shared" si="3"/>
        <v>1350</v>
      </c>
      <c r="V40" s="21">
        <v>10</v>
      </c>
      <c r="W40" s="21"/>
      <c r="X40" s="21"/>
      <c r="Y40" s="21"/>
      <c r="Z40" s="20">
        <f t="shared" si="4"/>
        <v>1350</v>
      </c>
      <c r="AA40" s="21">
        <v>10</v>
      </c>
      <c r="AB40" s="21"/>
      <c r="AC40" s="21"/>
      <c r="AD40" s="21"/>
      <c r="AE40" s="20">
        <f t="shared" si="5"/>
        <v>1350</v>
      </c>
      <c r="AF40" s="22">
        <f t="shared" si="6"/>
        <v>40</v>
      </c>
      <c r="AG40" s="13">
        <f t="shared" si="7"/>
        <v>5400</v>
      </c>
    </row>
    <row r="41" spans="1:33" s="23" customFormat="1" ht="24.75" customHeight="1">
      <c r="A41" s="9">
        <v>35</v>
      </c>
      <c r="B41" s="1" t="s">
        <v>373</v>
      </c>
      <c r="C41" s="2" t="s">
        <v>29</v>
      </c>
      <c r="D41" s="10" t="s">
        <v>486</v>
      </c>
      <c r="E41" s="10" t="s">
        <v>488</v>
      </c>
      <c r="F41" s="1" t="s">
        <v>26</v>
      </c>
      <c r="G41" s="3">
        <v>90</v>
      </c>
      <c r="H41" s="36"/>
      <c r="I41" s="14"/>
      <c r="J41" s="45">
        <v>20</v>
      </c>
      <c r="K41" s="16">
        <v>20</v>
      </c>
      <c r="L41" s="16">
        <v>0</v>
      </c>
      <c r="M41" s="17">
        <f t="shared" si="0"/>
        <v>20</v>
      </c>
      <c r="N41" s="18">
        <f t="shared" si="1"/>
        <v>1800</v>
      </c>
      <c r="O41" s="19">
        <v>5</v>
      </c>
      <c r="P41" s="20">
        <f t="shared" si="2"/>
        <v>450</v>
      </c>
      <c r="Q41" s="21">
        <v>5</v>
      </c>
      <c r="R41" s="21"/>
      <c r="S41" s="21"/>
      <c r="T41" s="21"/>
      <c r="U41" s="20">
        <f t="shared" si="3"/>
        <v>450</v>
      </c>
      <c r="V41" s="21">
        <v>5</v>
      </c>
      <c r="W41" s="21"/>
      <c r="X41" s="21"/>
      <c r="Y41" s="21"/>
      <c r="Z41" s="20">
        <f t="shared" si="4"/>
        <v>450</v>
      </c>
      <c r="AA41" s="21">
        <v>5</v>
      </c>
      <c r="AB41" s="21"/>
      <c r="AC41" s="21"/>
      <c r="AD41" s="21"/>
      <c r="AE41" s="20">
        <f t="shared" si="5"/>
        <v>450</v>
      </c>
      <c r="AF41" s="22">
        <f t="shared" si="6"/>
        <v>20</v>
      </c>
      <c r="AG41" s="13">
        <f t="shared" si="7"/>
        <v>1800</v>
      </c>
    </row>
    <row r="42" spans="1:33" s="23" customFormat="1" ht="24.75" customHeight="1">
      <c r="A42" s="9">
        <v>36</v>
      </c>
      <c r="B42" s="1" t="s">
        <v>374</v>
      </c>
      <c r="C42" s="2" t="s">
        <v>439</v>
      </c>
      <c r="D42" s="10" t="s">
        <v>486</v>
      </c>
      <c r="E42" s="10" t="s">
        <v>488</v>
      </c>
      <c r="F42" s="1" t="s">
        <v>16</v>
      </c>
      <c r="G42" s="3">
        <v>200</v>
      </c>
      <c r="H42" s="36"/>
      <c r="I42" s="14"/>
      <c r="J42" s="45">
        <v>4</v>
      </c>
      <c r="K42" s="16">
        <v>8</v>
      </c>
      <c r="L42" s="16">
        <v>0</v>
      </c>
      <c r="M42" s="17">
        <f t="shared" si="0"/>
        <v>8</v>
      </c>
      <c r="N42" s="18">
        <f t="shared" si="1"/>
        <v>1600</v>
      </c>
      <c r="O42" s="19">
        <v>2</v>
      </c>
      <c r="P42" s="20">
        <f t="shared" si="2"/>
        <v>400</v>
      </c>
      <c r="Q42" s="21">
        <v>2</v>
      </c>
      <c r="R42" s="21"/>
      <c r="S42" s="21"/>
      <c r="T42" s="21"/>
      <c r="U42" s="20">
        <f t="shared" si="3"/>
        <v>400</v>
      </c>
      <c r="V42" s="21">
        <v>2</v>
      </c>
      <c r="W42" s="21"/>
      <c r="X42" s="21"/>
      <c r="Y42" s="21"/>
      <c r="Z42" s="20">
        <f t="shared" si="4"/>
        <v>400</v>
      </c>
      <c r="AA42" s="21">
        <v>2</v>
      </c>
      <c r="AB42" s="21"/>
      <c r="AC42" s="21"/>
      <c r="AD42" s="21"/>
      <c r="AE42" s="20">
        <f t="shared" si="5"/>
        <v>400</v>
      </c>
      <c r="AF42" s="22">
        <f t="shared" si="6"/>
        <v>8</v>
      </c>
      <c r="AG42" s="13">
        <f t="shared" si="7"/>
        <v>1600</v>
      </c>
    </row>
    <row r="43" spans="1:33" s="23" customFormat="1" ht="24.75" customHeight="1">
      <c r="A43" s="9">
        <v>37</v>
      </c>
      <c r="B43" s="1" t="s">
        <v>375</v>
      </c>
      <c r="C43" s="2" t="s">
        <v>461</v>
      </c>
      <c r="D43" s="10" t="s">
        <v>486</v>
      </c>
      <c r="E43" s="10" t="s">
        <v>488</v>
      </c>
      <c r="F43" s="1" t="s">
        <v>16</v>
      </c>
      <c r="G43" s="3">
        <v>40</v>
      </c>
      <c r="H43" s="36"/>
      <c r="I43" s="14"/>
      <c r="J43" s="45">
        <v>2</v>
      </c>
      <c r="K43" s="16">
        <v>8</v>
      </c>
      <c r="L43" s="16">
        <v>0</v>
      </c>
      <c r="M43" s="17">
        <f t="shared" si="0"/>
        <v>8</v>
      </c>
      <c r="N43" s="18">
        <f t="shared" si="1"/>
        <v>320</v>
      </c>
      <c r="O43" s="19">
        <v>2</v>
      </c>
      <c r="P43" s="20">
        <f t="shared" si="2"/>
        <v>80</v>
      </c>
      <c r="Q43" s="21">
        <v>2</v>
      </c>
      <c r="R43" s="21"/>
      <c r="S43" s="21"/>
      <c r="T43" s="21"/>
      <c r="U43" s="20">
        <f t="shared" si="3"/>
        <v>80</v>
      </c>
      <c r="V43" s="21">
        <v>2</v>
      </c>
      <c r="W43" s="21"/>
      <c r="X43" s="21"/>
      <c r="Y43" s="21"/>
      <c r="Z43" s="20">
        <f t="shared" si="4"/>
        <v>80</v>
      </c>
      <c r="AA43" s="21">
        <v>2</v>
      </c>
      <c r="AB43" s="21"/>
      <c r="AC43" s="21"/>
      <c r="AD43" s="21"/>
      <c r="AE43" s="20">
        <f t="shared" si="5"/>
        <v>80</v>
      </c>
      <c r="AF43" s="22">
        <f t="shared" si="6"/>
        <v>8</v>
      </c>
      <c r="AG43" s="13">
        <f t="shared" si="7"/>
        <v>320</v>
      </c>
    </row>
    <row r="44" spans="1:33" s="23" customFormat="1" ht="24.75" customHeight="1">
      <c r="A44" s="9">
        <v>38</v>
      </c>
      <c r="B44" s="1" t="s">
        <v>376</v>
      </c>
      <c r="C44" s="2" t="s">
        <v>30</v>
      </c>
      <c r="D44" s="10" t="s">
        <v>486</v>
      </c>
      <c r="E44" s="10" t="s">
        <v>488</v>
      </c>
      <c r="F44" s="1" t="s">
        <v>31</v>
      </c>
      <c r="G44" s="3">
        <v>25</v>
      </c>
      <c r="H44" s="36"/>
      <c r="I44" s="14"/>
      <c r="J44" s="45">
        <v>4</v>
      </c>
      <c r="K44" s="16">
        <v>4</v>
      </c>
      <c r="L44" s="16">
        <v>0</v>
      </c>
      <c r="M44" s="17">
        <f t="shared" si="0"/>
        <v>4</v>
      </c>
      <c r="N44" s="18">
        <f t="shared" si="1"/>
        <v>100</v>
      </c>
      <c r="O44" s="19">
        <v>1</v>
      </c>
      <c r="P44" s="20">
        <f t="shared" si="2"/>
        <v>25</v>
      </c>
      <c r="Q44" s="21">
        <v>1</v>
      </c>
      <c r="R44" s="21"/>
      <c r="S44" s="21"/>
      <c r="T44" s="21"/>
      <c r="U44" s="20">
        <f t="shared" si="3"/>
        <v>25</v>
      </c>
      <c r="V44" s="21">
        <v>1</v>
      </c>
      <c r="W44" s="21"/>
      <c r="X44" s="21"/>
      <c r="Y44" s="21"/>
      <c r="Z44" s="20">
        <f t="shared" si="4"/>
        <v>25</v>
      </c>
      <c r="AA44" s="21">
        <v>1</v>
      </c>
      <c r="AB44" s="21"/>
      <c r="AC44" s="21"/>
      <c r="AD44" s="21"/>
      <c r="AE44" s="20">
        <f t="shared" si="5"/>
        <v>25</v>
      </c>
      <c r="AF44" s="22">
        <f t="shared" si="6"/>
        <v>4</v>
      </c>
      <c r="AG44" s="13">
        <f t="shared" si="7"/>
        <v>100</v>
      </c>
    </row>
    <row r="45" spans="1:33" s="23" customFormat="1" ht="24.75" customHeight="1">
      <c r="A45" s="9">
        <v>39</v>
      </c>
      <c r="B45" s="1" t="s">
        <v>377</v>
      </c>
      <c r="C45" s="2" t="s">
        <v>32</v>
      </c>
      <c r="D45" s="10" t="s">
        <v>486</v>
      </c>
      <c r="E45" s="10" t="s">
        <v>488</v>
      </c>
      <c r="F45" s="1" t="s">
        <v>33</v>
      </c>
      <c r="G45" s="3">
        <v>35</v>
      </c>
      <c r="H45" s="36"/>
      <c r="I45" s="14"/>
      <c r="J45" s="45">
        <v>26</v>
      </c>
      <c r="K45" s="16">
        <v>32</v>
      </c>
      <c r="L45" s="16">
        <v>0</v>
      </c>
      <c r="M45" s="17">
        <f t="shared" si="0"/>
        <v>32</v>
      </c>
      <c r="N45" s="18">
        <f t="shared" si="1"/>
        <v>1120</v>
      </c>
      <c r="O45" s="19">
        <v>8</v>
      </c>
      <c r="P45" s="20">
        <f t="shared" si="2"/>
        <v>280</v>
      </c>
      <c r="Q45" s="21">
        <v>8</v>
      </c>
      <c r="R45" s="21"/>
      <c r="S45" s="21"/>
      <c r="T45" s="21"/>
      <c r="U45" s="20">
        <f t="shared" si="3"/>
        <v>280</v>
      </c>
      <c r="V45" s="21">
        <v>8</v>
      </c>
      <c r="W45" s="21"/>
      <c r="X45" s="21"/>
      <c r="Y45" s="21"/>
      <c r="Z45" s="20">
        <f t="shared" si="4"/>
        <v>280</v>
      </c>
      <c r="AA45" s="21">
        <v>8</v>
      </c>
      <c r="AB45" s="21"/>
      <c r="AC45" s="21"/>
      <c r="AD45" s="21"/>
      <c r="AE45" s="20">
        <f t="shared" si="5"/>
        <v>280</v>
      </c>
      <c r="AF45" s="22">
        <f t="shared" si="6"/>
        <v>32</v>
      </c>
      <c r="AG45" s="13">
        <f t="shared" si="7"/>
        <v>1120</v>
      </c>
    </row>
    <row r="46" spans="1:33" s="23" customFormat="1" ht="24.75" customHeight="1">
      <c r="A46" s="9">
        <v>40</v>
      </c>
      <c r="B46" s="1" t="s">
        <v>378</v>
      </c>
      <c r="C46" s="2" t="s">
        <v>34</v>
      </c>
      <c r="D46" s="10" t="s">
        <v>486</v>
      </c>
      <c r="E46" s="10" t="s">
        <v>488</v>
      </c>
      <c r="F46" s="1" t="s">
        <v>33</v>
      </c>
      <c r="G46" s="3">
        <v>15</v>
      </c>
      <c r="H46" s="36"/>
      <c r="I46" s="14"/>
      <c r="J46" s="45">
        <v>60</v>
      </c>
      <c r="K46" s="16">
        <v>60</v>
      </c>
      <c r="L46" s="16">
        <v>0</v>
      </c>
      <c r="M46" s="17">
        <f t="shared" si="0"/>
        <v>60</v>
      </c>
      <c r="N46" s="18">
        <f t="shared" si="1"/>
        <v>900</v>
      </c>
      <c r="O46" s="19">
        <v>15</v>
      </c>
      <c r="P46" s="20">
        <f t="shared" si="2"/>
        <v>225</v>
      </c>
      <c r="Q46" s="21">
        <v>15</v>
      </c>
      <c r="R46" s="21"/>
      <c r="S46" s="21"/>
      <c r="T46" s="21"/>
      <c r="U46" s="20">
        <f t="shared" si="3"/>
        <v>225</v>
      </c>
      <c r="V46" s="21">
        <v>15</v>
      </c>
      <c r="W46" s="21"/>
      <c r="X46" s="21"/>
      <c r="Y46" s="21"/>
      <c r="Z46" s="20">
        <f t="shared" si="4"/>
        <v>225</v>
      </c>
      <c r="AA46" s="21">
        <v>15</v>
      </c>
      <c r="AB46" s="21"/>
      <c r="AC46" s="21"/>
      <c r="AD46" s="21"/>
      <c r="AE46" s="20">
        <f t="shared" si="5"/>
        <v>225</v>
      </c>
      <c r="AF46" s="22">
        <f t="shared" si="6"/>
        <v>60</v>
      </c>
      <c r="AG46" s="13">
        <f t="shared" si="7"/>
        <v>900</v>
      </c>
    </row>
    <row r="47" spans="1:33" s="23" customFormat="1" ht="24.75" customHeight="1">
      <c r="A47" s="9">
        <v>41</v>
      </c>
      <c r="B47" s="1" t="s">
        <v>379</v>
      </c>
      <c r="C47" s="2" t="s">
        <v>441</v>
      </c>
      <c r="D47" s="10" t="s">
        <v>486</v>
      </c>
      <c r="E47" s="10" t="s">
        <v>488</v>
      </c>
      <c r="F47" s="1" t="s">
        <v>35</v>
      </c>
      <c r="G47" s="3">
        <v>40</v>
      </c>
      <c r="H47" s="36"/>
      <c r="I47" s="14"/>
      <c r="J47" s="45">
        <v>1</v>
      </c>
      <c r="K47" s="16">
        <v>0</v>
      </c>
      <c r="L47" s="16">
        <v>0</v>
      </c>
      <c r="M47" s="17">
        <f t="shared" si="0"/>
        <v>0</v>
      </c>
      <c r="N47" s="18">
        <f t="shared" si="1"/>
        <v>0</v>
      </c>
      <c r="O47" s="19">
        <v>0</v>
      </c>
      <c r="P47" s="20">
        <f t="shared" si="2"/>
        <v>0</v>
      </c>
      <c r="Q47" s="21">
        <v>0</v>
      </c>
      <c r="R47" s="21"/>
      <c r="S47" s="21"/>
      <c r="T47" s="21"/>
      <c r="U47" s="20">
        <f t="shared" si="3"/>
        <v>0</v>
      </c>
      <c r="V47" s="21">
        <v>0</v>
      </c>
      <c r="W47" s="21"/>
      <c r="X47" s="21"/>
      <c r="Y47" s="21"/>
      <c r="Z47" s="20">
        <f t="shared" si="4"/>
        <v>0</v>
      </c>
      <c r="AA47" s="21">
        <v>0</v>
      </c>
      <c r="AB47" s="21"/>
      <c r="AC47" s="21"/>
      <c r="AD47" s="21"/>
      <c r="AE47" s="20">
        <f t="shared" si="5"/>
        <v>0</v>
      </c>
      <c r="AF47" s="22">
        <f t="shared" si="6"/>
        <v>0</v>
      </c>
      <c r="AG47" s="13">
        <f t="shared" si="7"/>
        <v>0</v>
      </c>
    </row>
    <row r="48" spans="1:33" s="23" customFormat="1" ht="24.75" customHeight="1">
      <c r="A48" s="9">
        <v>42</v>
      </c>
      <c r="B48" s="1" t="s">
        <v>380</v>
      </c>
      <c r="C48" s="2" t="s">
        <v>36</v>
      </c>
      <c r="D48" s="10" t="s">
        <v>486</v>
      </c>
      <c r="E48" s="10" t="s">
        <v>488</v>
      </c>
      <c r="F48" s="1" t="s">
        <v>7</v>
      </c>
      <c r="G48" s="3">
        <v>45</v>
      </c>
      <c r="H48" s="36"/>
      <c r="I48" s="14"/>
      <c r="J48" s="45">
        <v>18</v>
      </c>
      <c r="K48" s="16">
        <v>20</v>
      </c>
      <c r="L48" s="16">
        <v>0</v>
      </c>
      <c r="M48" s="17">
        <f t="shared" si="0"/>
        <v>20</v>
      </c>
      <c r="N48" s="18">
        <f t="shared" si="1"/>
        <v>900</v>
      </c>
      <c r="O48" s="19">
        <v>5</v>
      </c>
      <c r="P48" s="20">
        <f t="shared" si="2"/>
        <v>225</v>
      </c>
      <c r="Q48" s="21">
        <v>5</v>
      </c>
      <c r="R48" s="21"/>
      <c r="S48" s="21"/>
      <c r="T48" s="21"/>
      <c r="U48" s="20">
        <f t="shared" si="3"/>
        <v>225</v>
      </c>
      <c r="V48" s="21">
        <v>5</v>
      </c>
      <c r="W48" s="21"/>
      <c r="X48" s="21"/>
      <c r="Y48" s="21"/>
      <c r="Z48" s="20">
        <f t="shared" si="4"/>
        <v>225</v>
      </c>
      <c r="AA48" s="21">
        <v>5</v>
      </c>
      <c r="AB48" s="21"/>
      <c r="AC48" s="21"/>
      <c r="AD48" s="21"/>
      <c r="AE48" s="20">
        <f t="shared" si="5"/>
        <v>225</v>
      </c>
      <c r="AF48" s="22">
        <f t="shared" si="6"/>
        <v>20</v>
      </c>
      <c r="AG48" s="13">
        <f t="shared" si="7"/>
        <v>900</v>
      </c>
    </row>
    <row r="49" spans="1:33" s="23" customFormat="1" ht="24.75" customHeight="1">
      <c r="A49" s="9">
        <v>43</v>
      </c>
      <c r="B49" s="1" t="s">
        <v>381</v>
      </c>
      <c r="C49" s="2" t="s">
        <v>38</v>
      </c>
      <c r="D49" s="10" t="s">
        <v>486</v>
      </c>
      <c r="E49" s="10" t="s">
        <v>488</v>
      </c>
      <c r="F49" s="1" t="s">
        <v>462</v>
      </c>
      <c r="G49" s="3">
        <v>300</v>
      </c>
      <c r="H49" s="36"/>
      <c r="I49" s="14"/>
      <c r="J49" s="45">
        <v>5</v>
      </c>
      <c r="K49" s="16">
        <v>4</v>
      </c>
      <c r="L49" s="16">
        <v>0</v>
      </c>
      <c r="M49" s="17">
        <f t="shared" si="0"/>
        <v>4</v>
      </c>
      <c r="N49" s="18">
        <f t="shared" si="1"/>
        <v>1200</v>
      </c>
      <c r="O49" s="19">
        <v>1</v>
      </c>
      <c r="P49" s="20">
        <f t="shared" si="2"/>
        <v>300</v>
      </c>
      <c r="Q49" s="21">
        <v>1</v>
      </c>
      <c r="R49" s="21"/>
      <c r="S49" s="21"/>
      <c r="T49" s="21"/>
      <c r="U49" s="20">
        <f t="shared" si="3"/>
        <v>300</v>
      </c>
      <c r="V49" s="21">
        <v>1</v>
      </c>
      <c r="W49" s="21"/>
      <c r="X49" s="21"/>
      <c r="Y49" s="21"/>
      <c r="Z49" s="20">
        <f t="shared" si="4"/>
        <v>300</v>
      </c>
      <c r="AA49" s="21">
        <v>1</v>
      </c>
      <c r="AB49" s="21"/>
      <c r="AC49" s="21"/>
      <c r="AD49" s="21"/>
      <c r="AE49" s="20">
        <f t="shared" si="5"/>
        <v>300</v>
      </c>
      <c r="AF49" s="22">
        <f t="shared" si="6"/>
        <v>4</v>
      </c>
      <c r="AG49" s="13">
        <f t="shared" si="7"/>
        <v>1200</v>
      </c>
    </row>
    <row r="50" spans="1:33" s="23" customFormat="1" ht="24.75" customHeight="1">
      <c r="A50" s="9">
        <v>44</v>
      </c>
      <c r="B50" s="1" t="s">
        <v>382</v>
      </c>
      <c r="C50" s="2" t="s">
        <v>39</v>
      </c>
      <c r="D50" s="10" t="s">
        <v>486</v>
      </c>
      <c r="E50" s="10" t="s">
        <v>488</v>
      </c>
      <c r="F50" s="1" t="s">
        <v>7</v>
      </c>
      <c r="G50" s="3">
        <v>160</v>
      </c>
      <c r="H50" s="36"/>
      <c r="I50" s="14"/>
      <c r="J50" s="45">
        <v>7</v>
      </c>
      <c r="K50" s="16">
        <v>8</v>
      </c>
      <c r="L50" s="16">
        <v>0</v>
      </c>
      <c r="M50" s="17">
        <f t="shared" si="0"/>
        <v>8</v>
      </c>
      <c r="N50" s="18">
        <f t="shared" si="1"/>
        <v>1280</v>
      </c>
      <c r="O50" s="19">
        <v>2</v>
      </c>
      <c r="P50" s="20">
        <f t="shared" si="2"/>
        <v>320</v>
      </c>
      <c r="Q50" s="21">
        <v>2</v>
      </c>
      <c r="R50" s="21"/>
      <c r="S50" s="21"/>
      <c r="T50" s="21"/>
      <c r="U50" s="20">
        <f t="shared" si="3"/>
        <v>320</v>
      </c>
      <c r="V50" s="21">
        <v>2</v>
      </c>
      <c r="W50" s="21"/>
      <c r="X50" s="21"/>
      <c r="Y50" s="21"/>
      <c r="Z50" s="20">
        <f t="shared" si="4"/>
        <v>320</v>
      </c>
      <c r="AA50" s="21">
        <v>2</v>
      </c>
      <c r="AB50" s="21"/>
      <c r="AC50" s="21"/>
      <c r="AD50" s="21"/>
      <c r="AE50" s="20">
        <f t="shared" si="5"/>
        <v>320</v>
      </c>
      <c r="AF50" s="22">
        <f t="shared" si="6"/>
        <v>8</v>
      </c>
      <c r="AG50" s="13">
        <f t="shared" si="7"/>
        <v>1280</v>
      </c>
    </row>
    <row r="51" spans="1:33" s="23" customFormat="1" ht="24.75" customHeight="1">
      <c r="A51" s="9">
        <v>45</v>
      </c>
      <c r="B51" s="1" t="s">
        <v>383</v>
      </c>
      <c r="C51" s="2" t="s">
        <v>40</v>
      </c>
      <c r="D51" s="10" t="s">
        <v>486</v>
      </c>
      <c r="E51" s="10" t="s">
        <v>488</v>
      </c>
      <c r="F51" s="1" t="s">
        <v>7</v>
      </c>
      <c r="G51" s="3">
        <v>280</v>
      </c>
      <c r="H51" s="36"/>
      <c r="I51" s="14"/>
      <c r="J51" s="45">
        <v>18</v>
      </c>
      <c r="K51" s="16">
        <v>20</v>
      </c>
      <c r="L51" s="16">
        <v>0</v>
      </c>
      <c r="M51" s="17">
        <f t="shared" si="0"/>
        <v>20</v>
      </c>
      <c r="N51" s="18">
        <f t="shared" si="1"/>
        <v>5600</v>
      </c>
      <c r="O51" s="19">
        <v>5</v>
      </c>
      <c r="P51" s="20">
        <f t="shared" si="2"/>
        <v>1400</v>
      </c>
      <c r="Q51" s="21">
        <v>5</v>
      </c>
      <c r="R51" s="21"/>
      <c r="S51" s="21"/>
      <c r="T51" s="21"/>
      <c r="U51" s="20">
        <f t="shared" si="3"/>
        <v>1400</v>
      </c>
      <c r="V51" s="21">
        <v>5</v>
      </c>
      <c r="W51" s="21"/>
      <c r="X51" s="21"/>
      <c r="Y51" s="21"/>
      <c r="Z51" s="20">
        <f t="shared" si="4"/>
        <v>1400</v>
      </c>
      <c r="AA51" s="21">
        <v>5</v>
      </c>
      <c r="AB51" s="21"/>
      <c r="AC51" s="21"/>
      <c r="AD51" s="21"/>
      <c r="AE51" s="20">
        <f t="shared" si="5"/>
        <v>1400</v>
      </c>
      <c r="AF51" s="22">
        <f t="shared" si="6"/>
        <v>20</v>
      </c>
      <c r="AG51" s="13">
        <f t="shared" si="7"/>
        <v>5600</v>
      </c>
    </row>
    <row r="52" spans="1:33" s="23" customFormat="1" ht="24.75" customHeight="1">
      <c r="A52" s="9">
        <v>46</v>
      </c>
      <c r="B52" s="1" t="s">
        <v>384</v>
      </c>
      <c r="C52" s="2" t="s">
        <v>41</v>
      </c>
      <c r="D52" s="10" t="s">
        <v>486</v>
      </c>
      <c r="E52" s="10" t="s">
        <v>488</v>
      </c>
      <c r="F52" s="1" t="s">
        <v>7</v>
      </c>
      <c r="G52" s="3">
        <v>70</v>
      </c>
      <c r="H52" s="36"/>
      <c r="I52" s="14"/>
      <c r="J52" s="45">
        <v>33</v>
      </c>
      <c r="K52" s="16">
        <v>32</v>
      </c>
      <c r="L52" s="16">
        <v>0</v>
      </c>
      <c r="M52" s="17">
        <f t="shared" si="0"/>
        <v>32</v>
      </c>
      <c r="N52" s="18">
        <f t="shared" si="1"/>
        <v>2240</v>
      </c>
      <c r="O52" s="19">
        <v>8</v>
      </c>
      <c r="P52" s="20">
        <f t="shared" si="2"/>
        <v>560</v>
      </c>
      <c r="Q52" s="21">
        <v>8</v>
      </c>
      <c r="R52" s="21"/>
      <c r="S52" s="21"/>
      <c r="T52" s="21"/>
      <c r="U52" s="20">
        <f t="shared" si="3"/>
        <v>560</v>
      </c>
      <c r="V52" s="21">
        <v>8</v>
      </c>
      <c r="W52" s="21"/>
      <c r="X52" s="21"/>
      <c r="Y52" s="21"/>
      <c r="Z52" s="20">
        <f t="shared" si="4"/>
        <v>560</v>
      </c>
      <c r="AA52" s="21">
        <v>8</v>
      </c>
      <c r="AB52" s="21"/>
      <c r="AC52" s="21"/>
      <c r="AD52" s="21"/>
      <c r="AE52" s="20">
        <f t="shared" si="5"/>
        <v>560</v>
      </c>
      <c r="AF52" s="22">
        <f t="shared" si="6"/>
        <v>32</v>
      </c>
      <c r="AG52" s="13">
        <f t="shared" si="7"/>
        <v>2240</v>
      </c>
    </row>
    <row r="53" spans="1:33" s="23" customFormat="1" ht="24.75" customHeight="1">
      <c r="A53" s="9">
        <v>47</v>
      </c>
      <c r="B53" s="1" t="s">
        <v>385</v>
      </c>
      <c r="C53" s="2" t="s">
        <v>442</v>
      </c>
      <c r="D53" s="10" t="s">
        <v>486</v>
      </c>
      <c r="E53" s="10" t="s">
        <v>488</v>
      </c>
      <c r="F53" s="1" t="s">
        <v>7</v>
      </c>
      <c r="G53" s="3">
        <v>350</v>
      </c>
      <c r="H53" s="36"/>
      <c r="I53" s="14"/>
      <c r="J53" s="45">
        <v>2</v>
      </c>
      <c r="K53" s="16">
        <v>4</v>
      </c>
      <c r="L53" s="16">
        <v>0</v>
      </c>
      <c r="M53" s="17">
        <f t="shared" si="0"/>
        <v>4</v>
      </c>
      <c r="N53" s="18">
        <f t="shared" si="1"/>
        <v>1400</v>
      </c>
      <c r="O53" s="19">
        <v>1</v>
      </c>
      <c r="P53" s="20">
        <f t="shared" si="2"/>
        <v>350</v>
      </c>
      <c r="Q53" s="21">
        <v>1</v>
      </c>
      <c r="R53" s="21"/>
      <c r="S53" s="21"/>
      <c r="T53" s="21"/>
      <c r="U53" s="20">
        <f t="shared" si="3"/>
        <v>350</v>
      </c>
      <c r="V53" s="21">
        <v>1</v>
      </c>
      <c r="W53" s="21"/>
      <c r="X53" s="21"/>
      <c r="Y53" s="21"/>
      <c r="Z53" s="20">
        <f t="shared" si="4"/>
        <v>350</v>
      </c>
      <c r="AA53" s="21">
        <v>1</v>
      </c>
      <c r="AB53" s="21"/>
      <c r="AC53" s="21"/>
      <c r="AD53" s="21"/>
      <c r="AE53" s="20">
        <f t="shared" si="5"/>
        <v>350</v>
      </c>
      <c r="AF53" s="22">
        <f t="shared" si="6"/>
        <v>4</v>
      </c>
      <c r="AG53" s="13">
        <f t="shared" si="7"/>
        <v>1400</v>
      </c>
    </row>
    <row r="54" spans="1:33" s="23" customFormat="1" ht="24.75" customHeight="1">
      <c r="A54" s="9">
        <v>48</v>
      </c>
      <c r="B54" s="1" t="s">
        <v>386</v>
      </c>
      <c r="C54" s="2" t="s">
        <v>43</v>
      </c>
      <c r="D54" s="10" t="s">
        <v>486</v>
      </c>
      <c r="E54" s="10" t="s">
        <v>488</v>
      </c>
      <c r="F54" s="1" t="s">
        <v>26</v>
      </c>
      <c r="G54" s="3">
        <v>0.5</v>
      </c>
      <c r="H54" s="36"/>
      <c r="I54" s="14"/>
      <c r="J54" s="45">
        <v>2500</v>
      </c>
      <c r="K54" s="16">
        <v>2500</v>
      </c>
      <c r="L54" s="16">
        <v>0</v>
      </c>
      <c r="M54" s="17">
        <f t="shared" si="0"/>
        <v>2500</v>
      </c>
      <c r="N54" s="18">
        <f t="shared" si="1"/>
        <v>1250</v>
      </c>
      <c r="O54" s="19">
        <v>625</v>
      </c>
      <c r="P54" s="20">
        <f t="shared" si="2"/>
        <v>312.5</v>
      </c>
      <c r="Q54" s="21">
        <v>625</v>
      </c>
      <c r="R54" s="21"/>
      <c r="S54" s="21"/>
      <c r="T54" s="21"/>
      <c r="U54" s="20">
        <f t="shared" si="3"/>
        <v>312.5</v>
      </c>
      <c r="V54" s="21">
        <v>625</v>
      </c>
      <c r="W54" s="21"/>
      <c r="X54" s="21"/>
      <c r="Y54" s="21"/>
      <c r="Z54" s="20">
        <f t="shared" si="4"/>
        <v>312.5</v>
      </c>
      <c r="AA54" s="21">
        <v>625</v>
      </c>
      <c r="AB54" s="21"/>
      <c r="AC54" s="21"/>
      <c r="AD54" s="21"/>
      <c r="AE54" s="20">
        <f t="shared" si="5"/>
        <v>312.5</v>
      </c>
      <c r="AF54" s="22">
        <f t="shared" si="6"/>
        <v>2500</v>
      </c>
      <c r="AG54" s="13">
        <f t="shared" si="7"/>
        <v>1250</v>
      </c>
    </row>
    <row r="55" spans="1:33" s="23" customFormat="1" ht="24.75" customHeight="1">
      <c r="A55" s="9">
        <v>49</v>
      </c>
      <c r="B55" s="1" t="s">
        <v>387</v>
      </c>
      <c r="C55" s="2" t="s">
        <v>45</v>
      </c>
      <c r="D55" s="10" t="s">
        <v>486</v>
      </c>
      <c r="E55" s="10" t="s">
        <v>488</v>
      </c>
      <c r="F55" s="1" t="s">
        <v>26</v>
      </c>
      <c r="G55" s="3">
        <v>3</v>
      </c>
      <c r="H55" s="36"/>
      <c r="I55" s="14"/>
      <c r="J55" s="45">
        <v>200</v>
      </c>
      <c r="K55" s="16">
        <v>400</v>
      </c>
      <c r="L55" s="16">
        <v>0</v>
      </c>
      <c r="M55" s="17">
        <f t="shared" si="0"/>
        <v>400</v>
      </c>
      <c r="N55" s="18">
        <f t="shared" si="1"/>
        <v>1200</v>
      </c>
      <c r="O55" s="19">
        <v>100</v>
      </c>
      <c r="P55" s="20">
        <f t="shared" si="2"/>
        <v>300</v>
      </c>
      <c r="Q55" s="21">
        <v>100</v>
      </c>
      <c r="R55" s="21"/>
      <c r="S55" s="21"/>
      <c r="T55" s="21"/>
      <c r="U55" s="20">
        <f t="shared" si="3"/>
        <v>300</v>
      </c>
      <c r="V55" s="21">
        <v>100</v>
      </c>
      <c r="W55" s="21"/>
      <c r="X55" s="21"/>
      <c r="Y55" s="21"/>
      <c r="Z55" s="20">
        <f t="shared" si="4"/>
        <v>300</v>
      </c>
      <c r="AA55" s="21">
        <v>100</v>
      </c>
      <c r="AB55" s="21"/>
      <c r="AC55" s="21"/>
      <c r="AD55" s="21"/>
      <c r="AE55" s="20">
        <f t="shared" si="5"/>
        <v>300</v>
      </c>
      <c r="AF55" s="22">
        <f t="shared" si="6"/>
        <v>400</v>
      </c>
      <c r="AG55" s="13">
        <f t="shared" si="7"/>
        <v>1200</v>
      </c>
    </row>
    <row r="56" spans="1:33" s="23" customFormat="1" ht="24.75" customHeight="1">
      <c r="A56" s="9">
        <v>50</v>
      </c>
      <c r="B56" s="1" t="s">
        <v>388</v>
      </c>
      <c r="C56" s="2" t="s">
        <v>46</v>
      </c>
      <c r="D56" s="10" t="s">
        <v>486</v>
      </c>
      <c r="E56" s="10" t="s">
        <v>488</v>
      </c>
      <c r="F56" s="1" t="s">
        <v>44</v>
      </c>
      <c r="G56" s="3">
        <v>2</v>
      </c>
      <c r="H56" s="36"/>
      <c r="I56" s="14"/>
      <c r="J56" s="45">
        <v>500</v>
      </c>
      <c r="K56" s="16">
        <v>400</v>
      </c>
      <c r="L56" s="16">
        <v>0</v>
      </c>
      <c r="M56" s="17">
        <f t="shared" si="0"/>
        <v>400</v>
      </c>
      <c r="N56" s="18">
        <f t="shared" si="1"/>
        <v>800</v>
      </c>
      <c r="O56" s="19">
        <v>100</v>
      </c>
      <c r="P56" s="20">
        <f t="shared" si="2"/>
        <v>200</v>
      </c>
      <c r="Q56" s="21">
        <v>100</v>
      </c>
      <c r="R56" s="21"/>
      <c r="S56" s="21"/>
      <c r="T56" s="21"/>
      <c r="U56" s="20">
        <f t="shared" si="3"/>
        <v>200</v>
      </c>
      <c r="V56" s="21">
        <v>100</v>
      </c>
      <c r="W56" s="21"/>
      <c r="X56" s="21"/>
      <c r="Y56" s="21"/>
      <c r="Z56" s="20">
        <f t="shared" si="4"/>
        <v>200</v>
      </c>
      <c r="AA56" s="21">
        <v>100</v>
      </c>
      <c r="AB56" s="21"/>
      <c r="AC56" s="21"/>
      <c r="AD56" s="21"/>
      <c r="AE56" s="20">
        <f t="shared" si="5"/>
        <v>200</v>
      </c>
      <c r="AF56" s="22">
        <f t="shared" si="6"/>
        <v>400</v>
      </c>
      <c r="AG56" s="13">
        <f t="shared" si="7"/>
        <v>800</v>
      </c>
    </row>
    <row r="57" spans="1:33" s="23" customFormat="1" ht="24.75" customHeight="1">
      <c r="A57" s="9">
        <v>51</v>
      </c>
      <c r="B57" s="1" t="s">
        <v>389</v>
      </c>
      <c r="C57" s="2" t="s">
        <v>47</v>
      </c>
      <c r="D57" s="10" t="s">
        <v>486</v>
      </c>
      <c r="E57" s="10" t="s">
        <v>488</v>
      </c>
      <c r="F57" s="1" t="s">
        <v>7</v>
      </c>
      <c r="G57" s="3">
        <v>50</v>
      </c>
      <c r="H57" s="36"/>
      <c r="I57" s="14"/>
      <c r="J57" s="45">
        <v>6</v>
      </c>
      <c r="K57" s="16">
        <v>8</v>
      </c>
      <c r="L57" s="16">
        <v>0</v>
      </c>
      <c r="M57" s="17">
        <f t="shared" si="0"/>
        <v>8</v>
      </c>
      <c r="N57" s="18">
        <f t="shared" si="1"/>
        <v>400</v>
      </c>
      <c r="O57" s="19">
        <v>2</v>
      </c>
      <c r="P57" s="20">
        <f t="shared" si="2"/>
        <v>100</v>
      </c>
      <c r="Q57" s="21">
        <v>2</v>
      </c>
      <c r="R57" s="21"/>
      <c r="S57" s="21"/>
      <c r="T57" s="21"/>
      <c r="U57" s="20">
        <f t="shared" si="3"/>
        <v>100</v>
      </c>
      <c r="V57" s="21">
        <v>2</v>
      </c>
      <c r="W57" s="21"/>
      <c r="X57" s="21"/>
      <c r="Y57" s="21"/>
      <c r="Z57" s="20">
        <f t="shared" si="4"/>
        <v>100</v>
      </c>
      <c r="AA57" s="21">
        <v>2</v>
      </c>
      <c r="AB57" s="21"/>
      <c r="AC57" s="21"/>
      <c r="AD57" s="21"/>
      <c r="AE57" s="20">
        <f t="shared" si="5"/>
        <v>100</v>
      </c>
      <c r="AF57" s="22">
        <f t="shared" si="6"/>
        <v>8</v>
      </c>
      <c r="AG57" s="13">
        <f t="shared" si="7"/>
        <v>400</v>
      </c>
    </row>
    <row r="58" spans="1:33" s="23" customFormat="1" ht="24.75" customHeight="1">
      <c r="A58" s="9">
        <v>52</v>
      </c>
      <c r="B58" s="1" t="s">
        <v>390</v>
      </c>
      <c r="C58" s="2" t="s">
        <v>205</v>
      </c>
      <c r="D58" s="10" t="s">
        <v>486</v>
      </c>
      <c r="E58" s="10" t="s">
        <v>488</v>
      </c>
      <c r="F58" s="1" t="s">
        <v>7</v>
      </c>
      <c r="G58" s="3">
        <v>35</v>
      </c>
      <c r="H58" s="36"/>
      <c r="I58" s="14"/>
      <c r="J58" s="45">
        <v>6</v>
      </c>
      <c r="K58" s="16">
        <v>8</v>
      </c>
      <c r="L58" s="16">
        <v>0</v>
      </c>
      <c r="M58" s="17">
        <f t="shared" si="0"/>
        <v>8</v>
      </c>
      <c r="N58" s="18">
        <f t="shared" si="1"/>
        <v>280</v>
      </c>
      <c r="O58" s="19">
        <v>2</v>
      </c>
      <c r="P58" s="20">
        <f t="shared" si="2"/>
        <v>70</v>
      </c>
      <c r="Q58" s="21">
        <v>2</v>
      </c>
      <c r="R58" s="21"/>
      <c r="S58" s="21"/>
      <c r="T58" s="21"/>
      <c r="U58" s="20">
        <f t="shared" si="3"/>
        <v>70</v>
      </c>
      <c r="V58" s="21">
        <v>2</v>
      </c>
      <c r="W58" s="21"/>
      <c r="X58" s="21"/>
      <c r="Y58" s="21"/>
      <c r="Z58" s="20">
        <f t="shared" si="4"/>
        <v>70</v>
      </c>
      <c r="AA58" s="21">
        <v>2</v>
      </c>
      <c r="AB58" s="21"/>
      <c r="AC58" s="21"/>
      <c r="AD58" s="21"/>
      <c r="AE58" s="20">
        <f t="shared" si="5"/>
        <v>70</v>
      </c>
      <c r="AF58" s="22">
        <f t="shared" si="6"/>
        <v>8</v>
      </c>
      <c r="AG58" s="13">
        <f t="shared" si="7"/>
        <v>280</v>
      </c>
    </row>
    <row r="59" spans="1:33" s="23" customFormat="1" ht="24.75" customHeight="1">
      <c r="A59" s="9">
        <v>53</v>
      </c>
      <c r="B59" s="1" t="s">
        <v>391</v>
      </c>
      <c r="C59" s="2" t="s">
        <v>204</v>
      </c>
      <c r="D59" s="10" t="s">
        <v>486</v>
      </c>
      <c r="E59" s="10" t="s">
        <v>488</v>
      </c>
      <c r="F59" s="1" t="s">
        <v>7</v>
      </c>
      <c r="G59" s="3">
        <v>35</v>
      </c>
      <c r="H59" s="36"/>
      <c r="I59" s="14"/>
      <c r="J59" s="45">
        <v>6</v>
      </c>
      <c r="K59" s="16">
        <v>8</v>
      </c>
      <c r="L59" s="16">
        <v>0</v>
      </c>
      <c r="M59" s="17">
        <f t="shared" si="0"/>
        <v>8</v>
      </c>
      <c r="N59" s="18">
        <f t="shared" si="1"/>
        <v>280</v>
      </c>
      <c r="O59" s="19">
        <v>2</v>
      </c>
      <c r="P59" s="20">
        <f t="shared" si="2"/>
        <v>70</v>
      </c>
      <c r="Q59" s="21">
        <v>2</v>
      </c>
      <c r="R59" s="21"/>
      <c r="S59" s="21"/>
      <c r="T59" s="21"/>
      <c r="U59" s="20">
        <f t="shared" si="3"/>
        <v>70</v>
      </c>
      <c r="V59" s="21">
        <v>2</v>
      </c>
      <c r="W59" s="21"/>
      <c r="X59" s="21"/>
      <c r="Y59" s="21"/>
      <c r="Z59" s="20">
        <f t="shared" si="4"/>
        <v>70</v>
      </c>
      <c r="AA59" s="21">
        <v>2</v>
      </c>
      <c r="AB59" s="21"/>
      <c r="AC59" s="21"/>
      <c r="AD59" s="21"/>
      <c r="AE59" s="20">
        <f t="shared" si="5"/>
        <v>70</v>
      </c>
      <c r="AF59" s="22">
        <f t="shared" si="6"/>
        <v>8</v>
      </c>
      <c r="AG59" s="13">
        <f t="shared" si="7"/>
        <v>280</v>
      </c>
    </row>
    <row r="60" spans="1:33" s="23" customFormat="1" ht="24.75" customHeight="1">
      <c r="A60" s="9">
        <v>54</v>
      </c>
      <c r="B60" s="1" t="s">
        <v>392</v>
      </c>
      <c r="C60" s="2" t="s">
        <v>463</v>
      </c>
      <c r="D60" s="10" t="s">
        <v>486</v>
      </c>
      <c r="E60" s="10" t="s">
        <v>488</v>
      </c>
      <c r="F60" s="1" t="s">
        <v>7</v>
      </c>
      <c r="G60" s="3">
        <v>100</v>
      </c>
      <c r="H60" s="36"/>
      <c r="I60" s="14"/>
      <c r="J60" s="45">
        <v>5</v>
      </c>
      <c r="K60" s="16">
        <v>16</v>
      </c>
      <c r="L60" s="16">
        <v>0</v>
      </c>
      <c r="M60" s="17">
        <f t="shared" si="0"/>
        <v>16</v>
      </c>
      <c r="N60" s="18">
        <f t="shared" si="1"/>
        <v>1600</v>
      </c>
      <c r="O60" s="19">
        <v>4</v>
      </c>
      <c r="P60" s="20">
        <f t="shared" si="2"/>
        <v>400</v>
      </c>
      <c r="Q60" s="21">
        <v>4</v>
      </c>
      <c r="R60" s="21"/>
      <c r="S60" s="21"/>
      <c r="T60" s="21"/>
      <c r="U60" s="20">
        <f t="shared" si="3"/>
        <v>400</v>
      </c>
      <c r="V60" s="21">
        <v>4</v>
      </c>
      <c r="W60" s="21"/>
      <c r="X60" s="21"/>
      <c r="Y60" s="21"/>
      <c r="Z60" s="20">
        <f t="shared" si="4"/>
        <v>400</v>
      </c>
      <c r="AA60" s="21">
        <v>4</v>
      </c>
      <c r="AB60" s="21"/>
      <c r="AC60" s="21"/>
      <c r="AD60" s="21"/>
      <c r="AE60" s="20">
        <f t="shared" si="5"/>
        <v>400</v>
      </c>
      <c r="AF60" s="22">
        <f t="shared" si="6"/>
        <v>16</v>
      </c>
      <c r="AG60" s="13">
        <f t="shared" si="7"/>
        <v>1600</v>
      </c>
    </row>
    <row r="61" spans="1:33" s="23" customFormat="1" ht="24.75" customHeight="1">
      <c r="A61" s="9">
        <v>55</v>
      </c>
      <c r="B61" s="1" t="s">
        <v>393</v>
      </c>
      <c r="C61" s="2" t="s">
        <v>444</v>
      </c>
      <c r="D61" s="10" t="s">
        <v>486</v>
      </c>
      <c r="E61" s="10" t="s">
        <v>488</v>
      </c>
      <c r="F61" s="1" t="s">
        <v>7</v>
      </c>
      <c r="G61" s="3">
        <v>190</v>
      </c>
      <c r="H61" s="36"/>
      <c r="I61" s="14"/>
      <c r="J61" s="45">
        <v>3</v>
      </c>
      <c r="K61" s="16">
        <v>16</v>
      </c>
      <c r="L61" s="16">
        <v>0</v>
      </c>
      <c r="M61" s="17">
        <f t="shared" si="0"/>
        <v>16</v>
      </c>
      <c r="N61" s="18">
        <f t="shared" si="1"/>
        <v>3040</v>
      </c>
      <c r="O61" s="19">
        <v>4</v>
      </c>
      <c r="P61" s="20">
        <f t="shared" si="2"/>
        <v>760</v>
      </c>
      <c r="Q61" s="21">
        <v>4</v>
      </c>
      <c r="R61" s="21"/>
      <c r="S61" s="21"/>
      <c r="T61" s="21"/>
      <c r="U61" s="20">
        <f t="shared" si="3"/>
        <v>760</v>
      </c>
      <c r="V61" s="21">
        <v>4</v>
      </c>
      <c r="W61" s="21"/>
      <c r="X61" s="21"/>
      <c r="Y61" s="21"/>
      <c r="Z61" s="20">
        <f t="shared" si="4"/>
        <v>760</v>
      </c>
      <c r="AA61" s="21">
        <v>4</v>
      </c>
      <c r="AB61" s="21"/>
      <c r="AC61" s="21"/>
      <c r="AD61" s="21"/>
      <c r="AE61" s="20">
        <f t="shared" si="5"/>
        <v>760</v>
      </c>
      <c r="AF61" s="22">
        <f t="shared" si="6"/>
        <v>16</v>
      </c>
      <c r="AG61" s="13">
        <f t="shared" si="7"/>
        <v>3040</v>
      </c>
    </row>
    <row r="62" spans="1:33" s="23" customFormat="1" ht="24.75" customHeight="1">
      <c r="A62" s="9">
        <v>56</v>
      </c>
      <c r="B62" s="1" t="s">
        <v>394</v>
      </c>
      <c r="C62" s="2" t="s">
        <v>54</v>
      </c>
      <c r="D62" s="10" t="s">
        <v>486</v>
      </c>
      <c r="E62" s="10" t="s">
        <v>488</v>
      </c>
      <c r="F62" s="1" t="s">
        <v>3</v>
      </c>
      <c r="G62" s="3">
        <v>5</v>
      </c>
      <c r="H62" s="36"/>
      <c r="I62" s="14"/>
      <c r="J62" s="45">
        <v>216</v>
      </c>
      <c r="K62" s="16">
        <v>240</v>
      </c>
      <c r="L62" s="16">
        <v>0</v>
      </c>
      <c r="M62" s="17">
        <f t="shared" si="0"/>
        <v>240</v>
      </c>
      <c r="N62" s="18">
        <f t="shared" si="1"/>
        <v>1200</v>
      </c>
      <c r="O62" s="19">
        <v>60</v>
      </c>
      <c r="P62" s="20">
        <f t="shared" si="2"/>
        <v>300</v>
      </c>
      <c r="Q62" s="21">
        <v>60</v>
      </c>
      <c r="R62" s="21"/>
      <c r="S62" s="21"/>
      <c r="T62" s="21"/>
      <c r="U62" s="20">
        <f t="shared" si="3"/>
        <v>300</v>
      </c>
      <c r="V62" s="21">
        <v>60</v>
      </c>
      <c r="W62" s="21"/>
      <c r="X62" s="21"/>
      <c r="Y62" s="21"/>
      <c r="Z62" s="20">
        <f t="shared" si="4"/>
        <v>300</v>
      </c>
      <c r="AA62" s="21">
        <v>60</v>
      </c>
      <c r="AB62" s="21"/>
      <c r="AC62" s="21"/>
      <c r="AD62" s="21"/>
      <c r="AE62" s="20">
        <f t="shared" si="5"/>
        <v>300</v>
      </c>
      <c r="AF62" s="22">
        <f t="shared" si="6"/>
        <v>240</v>
      </c>
      <c r="AG62" s="13">
        <f t="shared" si="7"/>
        <v>1200</v>
      </c>
    </row>
    <row r="63" spans="1:33" s="23" customFormat="1" ht="24.75" customHeight="1">
      <c r="A63" s="9">
        <v>57</v>
      </c>
      <c r="B63" s="1" t="s">
        <v>395</v>
      </c>
      <c r="C63" s="2" t="s">
        <v>55</v>
      </c>
      <c r="D63" s="10" t="s">
        <v>486</v>
      </c>
      <c r="E63" s="10" t="s">
        <v>488</v>
      </c>
      <c r="F63" s="1" t="s">
        <v>7</v>
      </c>
      <c r="G63" s="3">
        <v>5</v>
      </c>
      <c r="H63" s="36"/>
      <c r="I63" s="14"/>
      <c r="J63" s="45">
        <v>168</v>
      </c>
      <c r="K63" s="16">
        <v>192</v>
      </c>
      <c r="L63" s="16">
        <v>0</v>
      </c>
      <c r="M63" s="17">
        <f t="shared" si="0"/>
        <v>192</v>
      </c>
      <c r="N63" s="18">
        <f t="shared" si="1"/>
        <v>960</v>
      </c>
      <c r="O63" s="19">
        <v>48</v>
      </c>
      <c r="P63" s="20">
        <f t="shared" si="2"/>
        <v>240</v>
      </c>
      <c r="Q63" s="21">
        <v>48</v>
      </c>
      <c r="R63" s="21"/>
      <c r="S63" s="21"/>
      <c r="T63" s="21"/>
      <c r="U63" s="20">
        <f t="shared" si="3"/>
        <v>240</v>
      </c>
      <c r="V63" s="21">
        <v>48</v>
      </c>
      <c r="W63" s="21"/>
      <c r="X63" s="21"/>
      <c r="Y63" s="21"/>
      <c r="Z63" s="20">
        <f t="shared" si="4"/>
        <v>240</v>
      </c>
      <c r="AA63" s="21">
        <v>48</v>
      </c>
      <c r="AB63" s="21"/>
      <c r="AC63" s="21"/>
      <c r="AD63" s="21"/>
      <c r="AE63" s="20">
        <f t="shared" si="5"/>
        <v>240</v>
      </c>
      <c r="AF63" s="22">
        <f t="shared" si="6"/>
        <v>192</v>
      </c>
      <c r="AG63" s="13">
        <f t="shared" si="7"/>
        <v>960</v>
      </c>
    </row>
    <row r="64" spans="1:33" s="23" customFormat="1" ht="24.75" customHeight="1">
      <c r="A64" s="9">
        <v>58</v>
      </c>
      <c r="B64" s="1" t="s">
        <v>396</v>
      </c>
      <c r="C64" s="2" t="s">
        <v>56</v>
      </c>
      <c r="D64" s="10" t="s">
        <v>486</v>
      </c>
      <c r="E64" s="10" t="s">
        <v>488</v>
      </c>
      <c r="F64" s="1" t="s">
        <v>3</v>
      </c>
      <c r="G64" s="3">
        <v>4</v>
      </c>
      <c r="H64" s="36"/>
      <c r="I64" s="14"/>
      <c r="J64" s="45">
        <v>132</v>
      </c>
      <c r="K64" s="16">
        <v>144</v>
      </c>
      <c r="L64" s="16">
        <v>0</v>
      </c>
      <c r="M64" s="17">
        <f t="shared" si="0"/>
        <v>144</v>
      </c>
      <c r="N64" s="18">
        <f t="shared" si="1"/>
        <v>576</v>
      </c>
      <c r="O64" s="19">
        <v>36</v>
      </c>
      <c r="P64" s="20">
        <f t="shared" si="2"/>
        <v>144</v>
      </c>
      <c r="Q64" s="21">
        <v>36</v>
      </c>
      <c r="R64" s="21"/>
      <c r="S64" s="21"/>
      <c r="T64" s="21"/>
      <c r="U64" s="20">
        <f t="shared" si="3"/>
        <v>144</v>
      </c>
      <c r="V64" s="21">
        <v>36</v>
      </c>
      <c r="W64" s="21"/>
      <c r="X64" s="21"/>
      <c r="Y64" s="21"/>
      <c r="Z64" s="20">
        <f t="shared" si="4"/>
        <v>144</v>
      </c>
      <c r="AA64" s="21">
        <v>36</v>
      </c>
      <c r="AB64" s="21"/>
      <c r="AC64" s="21"/>
      <c r="AD64" s="21"/>
      <c r="AE64" s="20">
        <f t="shared" si="5"/>
        <v>144</v>
      </c>
      <c r="AF64" s="22">
        <f t="shared" si="6"/>
        <v>144</v>
      </c>
      <c r="AG64" s="13">
        <f t="shared" si="7"/>
        <v>576</v>
      </c>
    </row>
    <row r="65" spans="1:33" s="23" customFormat="1" ht="24.75" customHeight="1">
      <c r="A65" s="9">
        <v>59</v>
      </c>
      <c r="B65" s="1" t="s">
        <v>397</v>
      </c>
      <c r="C65" s="2" t="s">
        <v>57</v>
      </c>
      <c r="D65" s="10" t="s">
        <v>486</v>
      </c>
      <c r="E65" s="10" t="s">
        <v>488</v>
      </c>
      <c r="F65" s="1" t="s">
        <v>3</v>
      </c>
      <c r="G65" s="3">
        <v>3</v>
      </c>
      <c r="H65" s="36"/>
      <c r="I65" s="14"/>
      <c r="J65" s="45">
        <v>132</v>
      </c>
      <c r="K65" s="16">
        <v>144</v>
      </c>
      <c r="L65" s="16">
        <v>0</v>
      </c>
      <c r="M65" s="17">
        <f t="shared" si="0"/>
        <v>144</v>
      </c>
      <c r="N65" s="18">
        <f t="shared" si="1"/>
        <v>432</v>
      </c>
      <c r="O65" s="19">
        <v>36</v>
      </c>
      <c r="P65" s="20">
        <f t="shared" si="2"/>
        <v>108</v>
      </c>
      <c r="Q65" s="21">
        <v>36</v>
      </c>
      <c r="R65" s="21"/>
      <c r="S65" s="21"/>
      <c r="T65" s="21"/>
      <c r="U65" s="20">
        <f t="shared" si="3"/>
        <v>108</v>
      </c>
      <c r="V65" s="21">
        <v>36</v>
      </c>
      <c r="W65" s="21"/>
      <c r="X65" s="21"/>
      <c r="Y65" s="21"/>
      <c r="Z65" s="20">
        <f t="shared" si="4"/>
        <v>108</v>
      </c>
      <c r="AA65" s="21">
        <v>36</v>
      </c>
      <c r="AB65" s="21"/>
      <c r="AC65" s="21"/>
      <c r="AD65" s="21"/>
      <c r="AE65" s="20">
        <f t="shared" si="5"/>
        <v>108</v>
      </c>
      <c r="AF65" s="22">
        <f t="shared" si="6"/>
        <v>144</v>
      </c>
      <c r="AG65" s="13">
        <f t="shared" si="7"/>
        <v>432</v>
      </c>
    </row>
    <row r="66" spans="1:33" s="23" customFormat="1" ht="24.75" customHeight="1">
      <c r="A66" s="9">
        <v>60</v>
      </c>
      <c r="B66" s="1" t="s">
        <v>398</v>
      </c>
      <c r="C66" s="2" t="s">
        <v>58</v>
      </c>
      <c r="D66" s="10" t="s">
        <v>486</v>
      </c>
      <c r="E66" s="10" t="s">
        <v>488</v>
      </c>
      <c r="F66" s="1" t="s">
        <v>3</v>
      </c>
      <c r="G66" s="3">
        <v>2</v>
      </c>
      <c r="H66" s="36"/>
      <c r="I66" s="14"/>
      <c r="J66" s="45">
        <v>132</v>
      </c>
      <c r="K66" s="16">
        <v>144</v>
      </c>
      <c r="L66" s="16">
        <v>0</v>
      </c>
      <c r="M66" s="17">
        <f t="shared" si="0"/>
        <v>144</v>
      </c>
      <c r="N66" s="18">
        <f t="shared" si="1"/>
        <v>288</v>
      </c>
      <c r="O66" s="19">
        <v>36</v>
      </c>
      <c r="P66" s="20">
        <f t="shared" si="2"/>
        <v>72</v>
      </c>
      <c r="Q66" s="21">
        <v>36</v>
      </c>
      <c r="R66" s="21"/>
      <c r="S66" s="21"/>
      <c r="T66" s="21"/>
      <c r="U66" s="20">
        <f t="shared" si="3"/>
        <v>72</v>
      </c>
      <c r="V66" s="21">
        <v>36</v>
      </c>
      <c r="W66" s="21"/>
      <c r="X66" s="21"/>
      <c r="Y66" s="21"/>
      <c r="Z66" s="20">
        <f t="shared" si="4"/>
        <v>72</v>
      </c>
      <c r="AA66" s="21">
        <v>36</v>
      </c>
      <c r="AB66" s="21"/>
      <c r="AC66" s="21"/>
      <c r="AD66" s="21"/>
      <c r="AE66" s="20">
        <f t="shared" si="5"/>
        <v>72</v>
      </c>
      <c r="AF66" s="22">
        <f t="shared" si="6"/>
        <v>144</v>
      </c>
      <c r="AG66" s="13">
        <f t="shared" si="7"/>
        <v>288</v>
      </c>
    </row>
    <row r="67" spans="1:33" s="23" customFormat="1" ht="24.75" customHeight="1">
      <c r="A67" s="9">
        <v>61</v>
      </c>
      <c r="B67" s="1" t="s">
        <v>399</v>
      </c>
      <c r="C67" s="2" t="s">
        <v>77</v>
      </c>
      <c r="D67" s="10" t="s">
        <v>486</v>
      </c>
      <c r="E67" s="10" t="s">
        <v>488</v>
      </c>
      <c r="F67" s="1" t="s">
        <v>1</v>
      </c>
      <c r="G67" s="3">
        <v>60</v>
      </c>
      <c r="H67" s="36"/>
      <c r="I67" s="14"/>
      <c r="J67" s="45">
        <v>6</v>
      </c>
      <c r="K67" s="16">
        <v>8</v>
      </c>
      <c r="L67" s="16">
        <v>0</v>
      </c>
      <c r="M67" s="17">
        <f t="shared" si="0"/>
        <v>8</v>
      </c>
      <c r="N67" s="18">
        <f t="shared" si="1"/>
        <v>480</v>
      </c>
      <c r="O67" s="19">
        <v>2</v>
      </c>
      <c r="P67" s="20">
        <f t="shared" si="2"/>
        <v>120</v>
      </c>
      <c r="Q67" s="21">
        <v>2</v>
      </c>
      <c r="R67" s="21"/>
      <c r="S67" s="21"/>
      <c r="T67" s="21"/>
      <c r="U67" s="20">
        <f t="shared" si="3"/>
        <v>120</v>
      </c>
      <c r="V67" s="21">
        <v>2</v>
      </c>
      <c r="W67" s="21"/>
      <c r="X67" s="21"/>
      <c r="Y67" s="21"/>
      <c r="Z67" s="20">
        <f t="shared" si="4"/>
        <v>120</v>
      </c>
      <c r="AA67" s="21">
        <v>2</v>
      </c>
      <c r="AB67" s="21"/>
      <c r="AC67" s="21"/>
      <c r="AD67" s="21"/>
      <c r="AE67" s="20">
        <f t="shared" si="5"/>
        <v>120</v>
      </c>
      <c r="AF67" s="22">
        <f t="shared" si="6"/>
        <v>8</v>
      </c>
      <c r="AG67" s="13">
        <f t="shared" si="7"/>
        <v>480</v>
      </c>
    </row>
    <row r="68" spans="1:33" s="23" customFormat="1" ht="24.75" customHeight="1">
      <c r="A68" s="9">
        <v>62</v>
      </c>
      <c r="B68" s="1" t="s">
        <v>400</v>
      </c>
      <c r="C68" s="2" t="s">
        <v>78</v>
      </c>
      <c r="D68" s="10" t="s">
        <v>486</v>
      </c>
      <c r="E68" s="10" t="s">
        <v>488</v>
      </c>
      <c r="F68" s="1" t="s">
        <v>1</v>
      </c>
      <c r="G68" s="3">
        <v>60</v>
      </c>
      <c r="H68" s="36"/>
      <c r="I68" s="14"/>
      <c r="J68" s="45">
        <v>6</v>
      </c>
      <c r="K68" s="16">
        <v>8</v>
      </c>
      <c r="L68" s="16">
        <v>0</v>
      </c>
      <c r="M68" s="17">
        <f t="shared" si="0"/>
        <v>8</v>
      </c>
      <c r="N68" s="18">
        <f t="shared" si="1"/>
        <v>480</v>
      </c>
      <c r="O68" s="19">
        <v>2</v>
      </c>
      <c r="P68" s="20">
        <f t="shared" si="2"/>
        <v>120</v>
      </c>
      <c r="Q68" s="21">
        <v>2</v>
      </c>
      <c r="R68" s="21"/>
      <c r="S68" s="21"/>
      <c r="T68" s="21"/>
      <c r="U68" s="20">
        <f t="shared" si="3"/>
        <v>120</v>
      </c>
      <c r="V68" s="21">
        <v>2</v>
      </c>
      <c r="W68" s="21"/>
      <c r="X68" s="21"/>
      <c r="Y68" s="21"/>
      <c r="Z68" s="20">
        <f t="shared" si="4"/>
        <v>120</v>
      </c>
      <c r="AA68" s="21">
        <v>2</v>
      </c>
      <c r="AB68" s="21"/>
      <c r="AC68" s="21"/>
      <c r="AD68" s="21"/>
      <c r="AE68" s="20">
        <f t="shared" si="5"/>
        <v>120</v>
      </c>
      <c r="AF68" s="22">
        <f t="shared" si="6"/>
        <v>8</v>
      </c>
      <c r="AG68" s="13">
        <f t="shared" si="7"/>
        <v>480</v>
      </c>
    </row>
    <row r="69" spans="1:33" s="23" customFormat="1" ht="24.75" customHeight="1">
      <c r="A69" s="9">
        <v>63</v>
      </c>
      <c r="B69" s="1" t="s">
        <v>401</v>
      </c>
      <c r="C69" s="2" t="s">
        <v>79</v>
      </c>
      <c r="D69" s="10" t="s">
        <v>486</v>
      </c>
      <c r="E69" s="10" t="s">
        <v>488</v>
      </c>
      <c r="F69" s="1" t="s">
        <v>7</v>
      </c>
      <c r="G69" s="3">
        <v>160</v>
      </c>
      <c r="H69" s="36"/>
      <c r="I69" s="14"/>
      <c r="J69" s="45">
        <v>2</v>
      </c>
      <c r="K69" s="16">
        <v>4</v>
      </c>
      <c r="L69" s="16">
        <v>0</v>
      </c>
      <c r="M69" s="17">
        <f t="shared" si="0"/>
        <v>4</v>
      </c>
      <c r="N69" s="18">
        <f t="shared" si="1"/>
        <v>640</v>
      </c>
      <c r="O69" s="19">
        <v>1</v>
      </c>
      <c r="P69" s="20">
        <f t="shared" si="2"/>
        <v>160</v>
      </c>
      <c r="Q69" s="21">
        <v>1</v>
      </c>
      <c r="R69" s="21"/>
      <c r="S69" s="21"/>
      <c r="T69" s="21"/>
      <c r="U69" s="20">
        <f t="shared" si="3"/>
        <v>160</v>
      </c>
      <c r="V69" s="21">
        <v>1</v>
      </c>
      <c r="W69" s="21"/>
      <c r="X69" s="21"/>
      <c r="Y69" s="21"/>
      <c r="Z69" s="20">
        <f t="shared" si="4"/>
        <v>160</v>
      </c>
      <c r="AA69" s="21">
        <v>1</v>
      </c>
      <c r="AB69" s="21"/>
      <c r="AC69" s="21"/>
      <c r="AD69" s="21"/>
      <c r="AE69" s="20">
        <f t="shared" si="5"/>
        <v>160</v>
      </c>
      <c r="AF69" s="22">
        <f t="shared" si="6"/>
        <v>4</v>
      </c>
      <c r="AG69" s="13">
        <f t="shared" si="7"/>
        <v>640</v>
      </c>
    </row>
    <row r="70" spans="1:33" s="23" customFormat="1" ht="24.75" customHeight="1">
      <c r="A70" s="9">
        <v>64</v>
      </c>
      <c r="B70" s="1" t="s">
        <v>402</v>
      </c>
      <c r="C70" s="2" t="s">
        <v>81</v>
      </c>
      <c r="D70" s="10" t="s">
        <v>486</v>
      </c>
      <c r="E70" s="10" t="s">
        <v>488</v>
      </c>
      <c r="F70" s="1" t="s">
        <v>7</v>
      </c>
      <c r="G70" s="3">
        <v>60</v>
      </c>
      <c r="H70" s="36"/>
      <c r="I70" s="14"/>
      <c r="J70" s="45">
        <v>7</v>
      </c>
      <c r="K70" s="16">
        <v>8</v>
      </c>
      <c r="L70" s="16">
        <v>0</v>
      </c>
      <c r="M70" s="17">
        <f t="shared" si="0"/>
        <v>8</v>
      </c>
      <c r="N70" s="18">
        <f t="shared" si="1"/>
        <v>480</v>
      </c>
      <c r="O70" s="19">
        <v>2</v>
      </c>
      <c r="P70" s="20">
        <f t="shared" si="2"/>
        <v>120</v>
      </c>
      <c r="Q70" s="21">
        <v>2</v>
      </c>
      <c r="R70" s="21"/>
      <c r="S70" s="21"/>
      <c r="T70" s="21"/>
      <c r="U70" s="20">
        <f t="shared" si="3"/>
        <v>120</v>
      </c>
      <c r="V70" s="21">
        <v>2</v>
      </c>
      <c r="W70" s="21"/>
      <c r="X70" s="21"/>
      <c r="Y70" s="21"/>
      <c r="Z70" s="20">
        <f t="shared" si="4"/>
        <v>120</v>
      </c>
      <c r="AA70" s="21">
        <v>2</v>
      </c>
      <c r="AB70" s="21"/>
      <c r="AC70" s="21"/>
      <c r="AD70" s="21"/>
      <c r="AE70" s="20">
        <f t="shared" si="5"/>
        <v>120</v>
      </c>
      <c r="AF70" s="22">
        <f t="shared" si="6"/>
        <v>8</v>
      </c>
      <c r="AG70" s="13">
        <f t="shared" si="7"/>
        <v>480</v>
      </c>
    </row>
    <row r="71" spans="1:33" s="23" customFormat="1" ht="24.75" customHeight="1">
      <c r="A71" s="9">
        <v>65</v>
      </c>
      <c r="B71" s="1" t="s">
        <v>403</v>
      </c>
      <c r="C71" s="2" t="s">
        <v>82</v>
      </c>
      <c r="D71" s="10" t="s">
        <v>486</v>
      </c>
      <c r="E71" s="10" t="s">
        <v>488</v>
      </c>
      <c r="F71" s="1" t="s">
        <v>7</v>
      </c>
      <c r="G71" s="3">
        <v>95</v>
      </c>
      <c r="H71" s="36"/>
      <c r="I71" s="14"/>
      <c r="J71" s="45">
        <v>8</v>
      </c>
      <c r="K71" s="16">
        <v>8</v>
      </c>
      <c r="L71" s="16">
        <v>0</v>
      </c>
      <c r="M71" s="17">
        <f t="shared" si="0"/>
        <v>8</v>
      </c>
      <c r="N71" s="18">
        <f t="shared" si="1"/>
        <v>760</v>
      </c>
      <c r="O71" s="19">
        <v>2</v>
      </c>
      <c r="P71" s="20">
        <f t="shared" si="2"/>
        <v>190</v>
      </c>
      <c r="Q71" s="21">
        <v>2</v>
      </c>
      <c r="R71" s="21"/>
      <c r="S71" s="21"/>
      <c r="T71" s="21"/>
      <c r="U71" s="20">
        <f t="shared" si="3"/>
        <v>190</v>
      </c>
      <c r="V71" s="21">
        <v>2</v>
      </c>
      <c r="W71" s="21"/>
      <c r="X71" s="21"/>
      <c r="Y71" s="21"/>
      <c r="Z71" s="20">
        <f t="shared" si="4"/>
        <v>190</v>
      </c>
      <c r="AA71" s="21">
        <v>2</v>
      </c>
      <c r="AB71" s="21"/>
      <c r="AC71" s="21"/>
      <c r="AD71" s="21"/>
      <c r="AE71" s="20">
        <f t="shared" si="5"/>
        <v>190</v>
      </c>
      <c r="AF71" s="22">
        <f t="shared" si="6"/>
        <v>8</v>
      </c>
      <c r="AG71" s="13">
        <f t="shared" si="7"/>
        <v>760</v>
      </c>
    </row>
    <row r="72" spans="1:33" s="23" customFormat="1" ht="24.75" customHeight="1">
      <c r="A72" s="9">
        <v>66</v>
      </c>
      <c r="B72" s="1" t="s">
        <v>404</v>
      </c>
      <c r="C72" s="2" t="s">
        <v>447</v>
      </c>
      <c r="D72" s="10" t="s">
        <v>486</v>
      </c>
      <c r="E72" s="10" t="s">
        <v>488</v>
      </c>
      <c r="F72" s="1" t="s">
        <v>26</v>
      </c>
      <c r="G72" s="3">
        <v>10</v>
      </c>
      <c r="H72" s="36"/>
      <c r="I72" s="14"/>
      <c r="J72" s="45">
        <v>50</v>
      </c>
      <c r="K72" s="16">
        <v>60</v>
      </c>
      <c r="L72" s="16">
        <v>0</v>
      </c>
      <c r="M72" s="17">
        <f aca="true" t="shared" si="8" ref="M72:M112">K72-L72</f>
        <v>60</v>
      </c>
      <c r="N72" s="18">
        <f aca="true" t="shared" si="9" ref="N72:N112">M72*G72</f>
        <v>600</v>
      </c>
      <c r="O72" s="19">
        <v>15</v>
      </c>
      <c r="P72" s="20">
        <f aca="true" t="shared" si="10" ref="P72:P112">O72*G72</f>
        <v>150</v>
      </c>
      <c r="Q72" s="21">
        <v>15</v>
      </c>
      <c r="R72" s="21"/>
      <c r="S72" s="21"/>
      <c r="T72" s="21"/>
      <c r="U72" s="20">
        <f aca="true" t="shared" si="11" ref="U72:U112">Q72*G72</f>
        <v>150</v>
      </c>
      <c r="V72" s="21">
        <v>15</v>
      </c>
      <c r="W72" s="21"/>
      <c r="X72" s="21"/>
      <c r="Y72" s="21"/>
      <c r="Z72" s="20">
        <f aca="true" t="shared" si="12" ref="Z72:Z112">V72*G72</f>
        <v>150</v>
      </c>
      <c r="AA72" s="21">
        <v>15</v>
      </c>
      <c r="AB72" s="21"/>
      <c r="AC72" s="21"/>
      <c r="AD72" s="21"/>
      <c r="AE72" s="20">
        <f aca="true" t="shared" si="13" ref="AE72:AE112">AA72*G72</f>
        <v>150</v>
      </c>
      <c r="AF72" s="22">
        <f aca="true" t="shared" si="14" ref="AF72:AF113">O72+Q72+V72+AA72</f>
        <v>60</v>
      </c>
      <c r="AG72" s="13">
        <f aca="true" t="shared" si="15" ref="AG72:AG112">AF72*G72</f>
        <v>600</v>
      </c>
    </row>
    <row r="73" spans="1:33" s="23" customFormat="1" ht="24.75" customHeight="1">
      <c r="A73" s="9">
        <v>67</v>
      </c>
      <c r="B73" s="1" t="s">
        <v>405</v>
      </c>
      <c r="C73" s="2" t="s">
        <v>101</v>
      </c>
      <c r="D73" s="10" t="s">
        <v>486</v>
      </c>
      <c r="E73" s="10" t="s">
        <v>488</v>
      </c>
      <c r="F73" s="1" t="s">
        <v>26</v>
      </c>
      <c r="G73" s="3">
        <v>6</v>
      </c>
      <c r="H73" s="36"/>
      <c r="I73" s="14"/>
      <c r="J73" s="45">
        <v>40</v>
      </c>
      <c r="K73" s="16">
        <v>0</v>
      </c>
      <c r="L73" s="16">
        <v>0</v>
      </c>
      <c r="M73" s="17">
        <f t="shared" si="8"/>
        <v>0</v>
      </c>
      <c r="N73" s="18">
        <f t="shared" si="9"/>
        <v>0</v>
      </c>
      <c r="O73" s="19">
        <v>0</v>
      </c>
      <c r="P73" s="20">
        <f t="shared" si="10"/>
        <v>0</v>
      </c>
      <c r="Q73" s="21">
        <v>0</v>
      </c>
      <c r="R73" s="21"/>
      <c r="S73" s="21"/>
      <c r="T73" s="21"/>
      <c r="U73" s="20">
        <f t="shared" si="11"/>
        <v>0</v>
      </c>
      <c r="V73" s="21">
        <v>0</v>
      </c>
      <c r="W73" s="21"/>
      <c r="X73" s="21"/>
      <c r="Y73" s="21"/>
      <c r="Z73" s="20">
        <f t="shared" si="12"/>
        <v>0</v>
      </c>
      <c r="AA73" s="21">
        <v>0</v>
      </c>
      <c r="AB73" s="21"/>
      <c r="AC73" s="21"/>
      <c r="AD73" s="21"/>
      <c r="AE73" s="20">
        <f t="shared" si="13"/>
        <v>0</v>
      </c>
      <c r="AF73" s="22">
        <f t="shared" si="14"/>
        <v>0</v>
      </c>
      <c r="AG73" s="13">
        <f t="shared" si="15"/>
        <v>0</v>
      </c>
    </row>
    <row r="74" spans="1:33" s="23" customFormat="1" ht="24.75" customHeight="1">
      <c r="A74" s="9">
        <v>68</v>
      </c>
      <c r="B74" s="1" t="s">
        <v>406</v>
      </c>
      <c r="C74" s="2" t="s">
        <v>103</v>
      </c>
      <c r="D74" s="10" t="s">
        <v>486</v>
      </c>
      <c r="E74" s="10" t="s">
        <v>488</v>
      </c>
      <c r="F74" s="1" t="s">
        <v>104</v>
      </c>
      <c r="G74" s="3">
        <v>50</v>
      </c>
      <c r="H74" s="36"/>
      <c r="I74" s="14"/>
      <c r="J74" s="45">
        <v>13</v>
      </c>
      <c r="K74" s="16">
        <v>12</v>
      </c>
      <c r="L74" s="16">
        <v>0</v>
      </c>
      <c r="M74" s="17">
        <f t="shared" si="8"/>
        <v>12</v>
      </c>
      <c r="N74" s="18">
        <f t="shared" si="9"/>
        <v>600</v>
      </c>
      <c r="O74" s="19">
        <v>3</v>
      </c>
      <c r="P74" s="20">
        <f t="shared" si="10"/>
        <v>150</v>
      </c>
      <c r="Q74" s="21">
        <v>3</v>
      </c>
      <c r="R74" s="21"/>
      <c r="S74" s="21"/>
      <c r="T74" s="21"/>
      <c r="U74" s="20">
        <f t="shared" si="11"/>
        <v>150</v>
      </c>
      <c r="V74" s="21">
        <v>3</v>
      </c>
      <c r="W74" s="21"/>
      <c r="X74" s="21"/>
      <c r="Y74" s="21"/>
      <c r="Z74" s="20">
        <f t="shared" si="12"/>
        <v>150</v>
      </c>
      <c r="AA74" s="21">
        <v>3</v>
      </c>
      <c r="AB74" s="21"/>
      <c r="AC74" s="21"/>
      <c r="AD74" s="21"/>
      <c r="AE74" s="20">
        <f t="shared" si="13"/>
        <v>150</v>
      </c>
      <c r="AF74" s="22">
        <f t="shared" si="14"/>
        <v>12</v>
      </c>
      <c r="AG74" s="13">
        <f t="shared" si="15"/>
        <v>600</v>
      </c>
    </row>
    <row r="75" spans="1:33" s="23" customFormat="1" ht="24.75" customHeight="1">
      <c r="A75" s="9">
        <v>69</v>
      </c>
      <c r="B75" s="1" t="s">
        <v>407</v>
      </c>
      <c r="C75" s="2" t="s">
        <v>105</v>
      </c>
      <c r="D75" s="10" t="s">
        <v>486</v>
      </c>
      <c r="E75" s="10" t="s">
        <v>488</v>
      </c>
      <c r="F75" s="1" t="s">
        <v>104</v>
      </c>
      <c r="G75" s="3">
        <v>10</v>
      </c>
      <c r="H75" s="36"/>
      <c r="I75" s="14"/>
      <c r="J75" s="45">
        <v>178</v>
      </c>
      <c r="K75" s="16">
        <v>160</v>
      </c>
      <c r="L75" s="16">
        <v>0</v>
      </c>
      <c r="M75" s="17">
        <f t="shared" si="8"/>
        <v>160</v>
      </c>
      <c r="N75" s="18">
        <f t="shared" si="9"/>
        <v>1600</v>
      </c>
      <c r="O75" s="19">
        <v>40</v>
      </c>
      <c r="P75" s="20">
        <f t="shared" si="10"/>
        <v>400</v>
      </c>
      <c r="Q75" s="21">
        <v>40</v>
      </c>
      <c r="R75" s="21"/>
      <c r="S75" s="21"/>
      <c r="T75" s="21"/>
      <c r="U75" s="20">
        <f t="shared" si="11"/>
        <v>400</v>
      </c>
      <c r="V75" s="21">
        <v>40</v>
      </c>
      <c r="W75" s="21"/>
      <c r="X75" s="21"/>
      <c r="Y75" s="21"/>
      <c r="Z75" s="20">
        <f t="shared" si="12"/>
        <v>400</v>
      </c>
      <c r="AA75" s="21">
        <v>40</v>
      </c>
      <c r="AB75" s="21"/>
      <c r="AC75" s="21"/>
      <c r="AD75" s="21"/>
      <c r="AE75" s="20">
        <f t="shared" si="13"/>
        <v>400</v>
      </c>
      <c r="AF75" s="22">
        <f t="shared" si="14"/>
        <v>160</v>
      </c>
      <c r="AG75" s="13">
        <f t="shared" si="15"/>
        <v>1600</v>
      </c>
    </row>
    <row r="76" spans="1:33" s="23" customFormat="1" ht="24.75" customHeight="1">
      <c r="A76" s="9">
        <v>70</v>
      </c>
      <c r="B76" s="1" t="s">
        <v>408</v>
      </c>
      <c r="C76" s="2" t="s">
        <v>106</v>
      </c>
      <c r="D76" s="10" t="s">
        <v>486</v>
      </c>
      <c r="E76" s="10" t="s">
        <v>488</v>
      </c>
      <c r="F76" s="1" t="s">
        <v>104</v>
      </c>
      <c r="G76" s="3">
        <v>20</v>
      </c>
      <c r="H76" s="36"/>
      <c r="I76" s="14"/>
      <c r="J76" s="45">
        <v>44</v>
      </c>
      <c r="K76" s="16">
        <v>40</v>
      </c>
      <c r="L76" s="16">
        <v>0</v>
      </c>
      <c r="M76" s="17">
        <f t="shared" si="8"/>
        <v>40</v>
      </c>
      <c r="N76" s="18">
        <f t="shared" si="9"/>
        <v>800</v>
      </c>
      <c r="O76" s="19">
        <v>10</v>
      </c>
      <c r="P76" s="20">
        <f t="shared" si="10"/>
        <v>200</v>
      </c>
      <c r="Q76" s="21">
        <v>10</v>
      </c>
      <c r="R76" s="21"/>
      <c r="S76" s="21"/>
      <c r="T76" s="21"/>
      <c r="U76" s="20">
        <f t="shared" si="11"/>
        <v>200</v>
      </c>
      <c r="V76" s="21">
        <v>10</v>
      </c>
      <c r="W76" s="21"/>
      <c r="X76" s="21"/>
      <c r="Y76" s="21"/>
      <c r="Z76" s="20">
        <f t="shared" si="12"/>
        <v>200</v>
      </c>
      <c r="AA76" s="21">
        <v>10</v>
      </c>
      <c r="AB76" s="21"/>
      <c r="AC76" s="21"/>
      <c r="AD76" s="21"/>
      <c r="AE76" s="20">
        <f t="shared" si="13"/>
        <v>200</v>
      </c>
      <c r="AF76" s="22">
        <f t="shared" si="14"/>
        <v>40</v>
      </c>
      <c r="AG76" s="13">
        <f t="shared" si="15"/>
        <v>800</v>
      </c>
    </row>
    <row r="77" spans="1:33" s="23" customFormat="1" ht="24.75" customHeight="1">
      <c r="A77" s="9">
        <v>71</v>
      </c>
      <c r="B77" s="1" t="s">
        <v>409</v>
      </c>
      <c r="C77" s="2" t="s">
        <v>111</v>
      </c>
      <c r="D77" s="10" t="s">
        <v>486</v>
      </c>
      <c r="E77" s="10" t="s">
        <v>488</v>
      </c>
      <c r="F77" s="1" t="s">
        <v>7</v>
      </c>
      <c r="G77" s="3">
        <v>20</v>
      </c>
      <c r="H77" s="36"/>
      <c r="I77" s="14"/>
      <c r="J77" s="45">
        <v>6</v>
      </c>
      <c r="K77" s="16">
        <v>8</v>
      </c>
      <c r="L77" s="16">
        <v>0</v>
      </c>
      <c r="M77" s="17">
        <f t="shared" si="8"/>
        <v>8</v>
      </c>
      <c r="N77" s="18">
        <f t="shared" si="9"/>
        <v>160</v>
      </c>
      <c r="O77" s="19">
        <v>2</v>
      </c>
      <c r="P77" s="20">
        <f t="shared" si="10"/>
        <v>40</v>
      </c>
      <c r="Q77" s="21">
        <v>2</v>
      </c>
      <c r="R77" s="21"/>
      <c r="S77" s="21"/>
      <c r="T77" s="21"/>
      <c r="U77" s="20">
        <f t="shared" si="11"/>
        <v>40</v>
      </c>
      <c r="V77" s="21">
        <v>2</v>
      </c>
      <c r="W77" s="21"/>
      <c r="X77" s="21"/>
      <c r="Y77" s="21"/>
      <c r="Z77" s="20">
        <f t="shared" si="12"/>
        <v>40</v>
      </c>
      <c r="AA77" s="21">
        <v>2</v>
      </c>
      <c r="AB77" s="21"/>
      <c r="AC77" s="21"/>
      <c r="AD77" s="21"/>
      <c r="AE77" s="20">
        <f t="shared" si="13"/>
        <v>40</v>
      </c>
      <c r="AF77" s="22">
        <f t="shared" si="14"/>
        <v>8</v>
      </c>
      <c r="AG77" s="13">
        <f t="shared" si="15"/>
        <v>160</v>
      </c>
    </row>
    <row r="78" spans="1:33" s="23" customFormat="1" ht="24.75" customHeight="1">
      <c r="A78" s="9">
        <v>72</v>
      </c>
      <c r="B78" s="1" t="s">
        <v>410</v>
      </c>
      <c r="C78" s="2" t="s">
        <v>211</v>
      </c>
      <c r="D78" s="10" t="s">
        <v>486</v>
      </c>
      <c r="E78" s="10" t="s">
        <v>488</v>
      </c>
      <c r="F78" s="1" t="s">
        <v>19</v>
      </c>
      <c r="G78" s="3">
        <v>80</v>
      </c>
      <c r="H78" s="36"/>
      <c r="I78" s="14"/>
      <c r="J78" s="45">
        <v>6</v>
      </c>
      <c r="K78" s="16">
        <v>8</v>
      </c>
      <c r="L78" s="16">
        <v>0</v>
      </c>
      <c r="M78" s="17">
        <f t="shared" si="8"/>
        <v>8</v>
      </c>
      <c r="N78" s="18">
        <f t="shared" si="9"/>
        <v>640</v>
      </c>
      <c r="O78" s="19">
        <v>2</v>
      </c>
      <c r="P78" s="20">
        <f t="shared" si="10"/>
        <v>160</v>
      </c>
      <c r="Q78" s="21">
        <v>2</v>
      </c>
      <c r="R78" s="21"/>
      <c r="S78" s="21"/>
      <c r="T78" s="21"/>
      <c r="U78" s="20">
        <f t="shared" si="11"/>
        <v>160</v>
      </c>
      <c r="V78" s="21">
        <v>2</v>
      </c>
      <c r="W78" s="21"/>
      <c r="X78" s="21"/>
      <c r="Y78" s="21"/>
      <c r="Z78" s="20">
        <f t="shared" si="12"/>
        <v>160</v>
      </c>
      <c r="AA78" s="21">
        <v>2</v>
      </c>
      <c r="AB78" s="21"/>
      <c r="AC78" s="21"/>
      <c r="AD78" s="21"/>
      <c r="AE78" s="20">
        <f t="shared" si="13"/>
        <v>160</v>
      </c>
      <c r="AF78" s="22">
        <f t="shared" si="14"/>
        <v>8</v>
      </c>
      <c r="AG78" s="13">
        <f t="shared" si="15"/>
        <v>640</v>
      </c>
    </row>
    <row r="79" spans="1:33" s="23" customFormat="1" ht="24.75" customHeight="1">
      <c r="A79" s="9">
        <v>73</v>
      </c>
      <c r="B79" s="1" t="s">
        <v>411</v>
      </c>
      <c r="C79" s="2" t="s">
        <v>448</v>
      </c>
      <c r="D79" s="10" t="s">
        <v>486</v>
      </c>
      <c r="E79" s="10" t="s">
        <v>488</v>
      </c>
      <c r="F79" s="1" t="s">
        <v>23</v>
      </c>
      <c r="G79" s="3">
        <v>180</v>
      </c>
      <c r="H79" s="36"/>
      <c r="I79" s="14"/>
      <c r="J79" s="45">
        <v>3</v>
      </c>
      <c r="K79" s="16">
        <v>4</v>
      </c>
      <c r="L79" s="16">
        <v>0</v>
      </c>
      <c r="M79" s="17">
        <f t="shared" si="8"/>
        <v>4</v>
      </c>
      <c r="N79" s="18">
        <f t="shared" si="9"/>
        <v>720</v>
      </c>
      <c r="O79" s="19">
        <v>1</v>
      </c>
      <c r="P79" s="20">
        <f t="shared" si="10"/>
        <v>180</v>
      </c>
      <c r="Q79" s="21">
        <v>1</v>
      </c>
      <c r="R79" s="21"/>
      <c r="S79" s="21"/>
      <c r="T79" s="21"/>
      <c r="U79" s="20">
        <f t="shared" si="11"/>
        <v>180</v>
      </c>
      <c r="V79" s="21">
        <v>1</v>
      </c>
      <c r="W79" s="21"/>
      <c r="X79" s="21"/>
      <c r="Y79" s="21"/>
      <c r="Z79" s="20">
        <f t="shared" si="12"/>
        <v>180</v>
      </c>
      <c r="AA79" s="21">
        <v>1</v>
      </c>
      <c r="AB79" s="21"/>
      <c r="AC79" s="21"/>
      <c r="AD79" s="21"/>
      <c r="AE79" s="20">
        <f t="shared" si="13"/>
        <v>180</v>
      </c>
      <c r="AF79" s="22">
        <f t="shared" si="14"/>
        <v>4</v>
      </c>
      <c r="AG79" s="13">
        <f t="shared" si="15"/>
        <v>720</v>
      </c>
    </row>
    <row r="80" spans="1:33" s="23" customFormat="1" ht="24.75" customHeight="1">
      <c r="A80" s="9">
        <v>74</v>
      </c>
      <c r="B80" s="1" t="s">
        <v>412</v>
      </c>
      <c r="C80" s="55" t="s">
        <v>516</v>
      </c>
      <c r="D80" s="10" t="s">
        <v>486</v>
      </c>
      <c r="E80" s="10" t="s">
        <v>488</v>
      </c>
      <c r="F80" s="1" t="s">
        <v>23</v>
      </c>
      <c r="G80" s="3">
        <v>180</v>
      </c>
      <c r="H80" s="36"/>
      <c r="I80" s="14"/>
      <c r="J80" s="45">
        <v>1</v>
      </c>
      <c r="K80" s="16">
        <v>4</v>
      </c>
      <c r="L80" s="16">
        <v>0</v>
      </c>
      <c r="M80" s="17">
        <f t="shared" si="8"/>
        <v>4</v>
      </c>
      <c r="N80" s="18">
        <f t="shared" si="9"/>
        <v>720</v>
      </c>
      <c r="O80" s="19">
        <v>1</v>
      </c>
      <c r="P80" s="20">
        <f t="shared" si="10"/>
        <v>180</v>
      </c>
      <c r="Q80" s="21">
        <v>1</v>
      </c>
      <c r="R80" s="21"/>
      <c r="S80" s="21"/>
      <c r="T80" s="21"/>
      <c r="U80" s="20">
        <f t="shared" si="11"/>
        <v>180</v>
      </c>
      <c r="V80" s="21">
        <v>1</v>
      </c>
      <c r="W80" s="21"/>
      <c r="X80" s="21"/>
      <c r="Y80" s="21"/>
      <c r="Z80" s="20">
        <f t="shared" si="12"/>
        <v>180</v>
      </c>
      <c r="AA80" s="21">
        <v>1</v>
      </c>
      <c r="AB80" s="21"/>
      <c r="AC80" s="21"/>
      <c r="AD80" s="21"/>
      <c r="AE80" s="20">
        <f t="shared" si="13"/>
        <v>180</v>
      </c>
      <c r="AF80" s="22">
        <f t="shared" si="14"/>
        <v>4</v>
      </c>
      <c r="AG80" s="13">
        <f t="shared" si="15"/>
        <v>720</v>
      </c>
    </row>
    <row r="81" spans="1:33" s="23" customFormat="1" ht="24.75" customHeight="1">
      <c r="A81" s="9">
        <v>75</v>
      </c>
      <c r="B81" s="1" t="s">
        <v>413</v>
      </c>
      <c r="C81" s="55" t="s">
        <v>517</v>
      </c>
      <c r="D81" s="10" t="s">
        <v>486</v>
      </c>
      <c r="E81" s="10" t="s">
        <v>488</v>
      </c>
      <c r="F81" s="1" t="s">
        <v>23</v>
      </c>
      <c r="G81" s="3">
        <v>180</v>
      </c>
      <c r="H81" s="36"/>
      <c r="I81" s="14"/>
      <c r="J81" s="45">
        <v>3</v>
      </c>
      <c r="K81" s="16">
        <v>4</v>
      </c>
      <c r="L81" s="16">
        <v>0</v>
      </c>
      <c r="M81" s="17">
        <f t="shared" si="8"/>
        <v>4</v>
      </c>
      <c r="N81" s="18">
        <f t="shared" si="9"/>
        <v>720</v>
      </c>
      <c r="O81" s="19">
        <v>1</v>
      </c>
      <c r="P81" s="20">
        <f t="shared" si="10"/>
        <v>180</v>
      </c>
      <c r="Q81" s="21">
        <v>1</v>
      </c>
      <c r="R81" s="21"/>
      <c r="S81" s="21"/>
      <c r="T81" s="21"/>
      <c r="U81" s="20">
        <f t="shared" si="11"/>
        <v>180</v>
      </c>
      <c r="V81" s="21">
        <v>1</v>
      </c>
      <c r="W81" s="21"/>
      <c r="X81" s="21"/>
      <c r="Y81" s="21"/>
      <c r="Z81" s="20">
        <f t="shared" si="12"/>
        <v>180</v>
      </c>
      <c r="AA81" s="21">
        <v>1</v>
      </c>
      <c r="AB81" s="21"/>
      <c r="AC81" s="21"/>
      <c r="AD81" s="21"/>
      <c r="AE81" s="20">
        <f t="shared" si="13"/>
        <v>180</v>
      </c>
      <c r="AF81" s="22">
        <f t="shared" si="14"/>
        <v>4</v>
      </c>
      <c r="AG81" s="13">
        <f t="shared" si="15"/>
        <v>720</v>
      </c>
    </row>
    <row r="82" spans="1:33" s="23" customFormat="1" ht="24.75" customHeight="1">
      <c r="A82" s="9">
        <v>76</v>
      </c>
      <c r="B82" s="1" t="s">
        <v>414</v>
      </c>
      <c r="C82" s="2" t="s">
        <v>449</v>
      </c>
      <c r="D82" s="10" t="s">
        <v>486</v>
      </c>
      <c r="E82" s="10" t="s">
        <v>488</v>
      </c>
      <c r="F82" s="1" t="s">
        <v>23</v>
      </c>
      <c r="G82" s="3">
        <v>45</v>
      </c>
      <c r="H82" s="36"/>
      <c r="I82" s="14"/>
      <c r="J82" s="45">
        <v>3</v>
      </c>
      <c r="K82" s="16">
        <v>4</v>
      </c>
      <c r="L82" s="16">
        <v>0</v>
      </c>
      <c r="M82" s="17">
        <f t="shared" si="8"/>
        <v>4</v>
      </c>
      <c r="N82" s="18">
        <f t="shared" si="9"/>
        <v>180</v>
      </c>
      <c r="O82" s="19">
        <v>1</v>
      </c>
      <c r="P82" s="20">
        <f t="shared" si="10"/>
        <v>45</v>
      </c>
      <c r="Q82" s="21">
        <v>1</v>
      </c>
      <c r="R82" s="21"/>
      <c r="S82" s="21"/>
      <c r="T82" s="21"/>
      <c r="U82" s="20">
        <f t="shared" si="11"/>
        <v>45</v>
      </c>
      <c r="V82" s="21">
        <v>1</v>
      </c>
      <c r="W82" s="21"/>
      <c r="X82" s="21"/>
      <c r="Y82" s="21"/>
      <c r="Z82" s="20">
        <f t="shared" si="12"/>
        <v>45</v>
      </c>
      <c r="AA82" s="21">
        <v>1</v>
      </c>
      <c r="AB82" s="21"/>
      <c r="AC82" s="21"/>
      <c r="AD82" s="21"/>
      <c r="AE82" s="20">
        <f t="shared" si="13"/>
        <v>45</v>
      </c>
      <c r="AF82" s="22">
        <f t="shared" si="14"/>
        <v>4</v>
      </c>
      <c r="AG82" s="13">
        <f t="shared" si="15"/>
        <v>180</v>
      </c>
    </row>
    <row r="83" spans="1:33" s="23" customFormat="1" ht="24.75" customHeight="1">
      <c r="A83" s="9">
        <v>77</v>
      </c>
      <c r="B83" s="1" t="s">
        <v>415</v>
      </c>
      <c r="C83" s="2" t="s">
        <v>127</v>
      </c>
      <c r="D83" s="10" t="s">
        <v>486</v>
      </c>
      <c r="E83" s="10" t="s">
        <v>488</v>
      </c>
      <c r="F83" s="1" t="s">
        <v>128</v>
      </c>
      <c r="G83" s="3">
        <v>60</v>
      </c>
      <c r="H83" s="36"/>
      <c r="I83" s="14"/>
      <c r="J83" s="45">
        <v>7</v>
      </c>
      <c r="K83" s="16">
        <v>8</v>
      </c>
      <c r="L83" s="16">
        <v>0</v>
      </c>
      <c r="M83" s="17">
        <f t="shared" si="8"/>
        <v>8</v>
      </c>
      <c r="N83" s="18">
        <f t="shared" si="9"/>
        <v>480</v>
      </c>
      <c r="O83" s="19">
        <v>2</v>
      </c>
      <c r="P83" s="20">
        <f t="shared" si="10"/>
        <v>120</v>
      </c>
      <c r="Q83" s="21">
        <v>2</v>
      </c>
      <c r="R83" s="21"/>
      <c r="S83" s="21"/>
      <c r="T83" s="21"/>
      <c r="U83" s="20">
        <f t="shared" si="11"/>
        <v>120</v>
      </c>
      <c r="V83" s="21">
        <v>2</v>
      </c>
      <c r="W83" s="21"/>
      <c r="X83" s="21"/>
      <c r="Y83" s="21"/>
      <c r="Z83" s="20">
        <f t="shared" si="12"/>
        <v>120</v>
      </c>
      <c r="AA83" s="21">
        <v>2</v>
      </c>
      <c r="AB83" s="21"/>
      <c r="AC83" s="21"/>
      <c r="AD83" s="21"/>
      <c r="AE83" s="20">
        <f t="shared" si="13"/>
        <v>120</v>
      </c>
      <c r="AF83" s="22">
        <f t="shared" si="14"/>
        <v>8</v>
      </c>
      <c r="AG83" s="13">
        <f t="shared" si="15"/>
        <v>480</v>
      </c>
    </row>
    <row r="84" spans="1:33" s="23" customFormat="1" ht="24.75" customHeight="1">
      <c r="A84" s="9">
        <v>78</v>
      </c>
      <c r="B84" s="1" t="s">
        <v>416</v>
      </c>
      <c r="C84" s="2" t="s">
        <v>194</v>
      </c>
      <c r="D84" s="10" t="s">
        <v>486</v>
      </c>
      <c r="E84" s="10" t="s">
        <v>488</v>
      </c>
      <c r="F84" s="1" t="s">
        <v>128</v>
      </c>
      <c r="G84" s="3">
        <v>50</v>
      </c>
      <c r="H84" s="36"/>
      <c r="I84" s="14"/>
      <c r="J84" s="45">
        <v>21</v>
      </c>
      <c r="K84" s="16">
        <v>20</v>
      </c>
      <c r="L84" s="16">
        <v>0</v>
      </c>
      <c r="M84" s="17">
        <f t="shared" si="8"/>
        <v>20</v>
      </c>
      <c r="N84" s="18">
        <f t="shared" si="9"/>
        <v>1000</v>
      </c>
      <c r="O84" s="19">
        <v>5</v>
      </c>
      <c r="P84" s="20">
        <f t="shared" si="10"/>
        <v>250</v>
      </c>
      <c r="Q84" s="21">
        <v>5</v>
      </c>
      <c r="R84" s="21"/>
      <c r="S84" s="21"/>
      <c r="T84" s="21"/>
      <c r="U84" s="20">
        <f t="shared" si="11"/>
        <v>250</v>
      </c>
      <c r="V84" s="21">
        <v>5</v>
      </c>
      <c r="W84" s="21"/>
      <c r="X84" s="21"/>
      <c r="Y84" s="21"/>
      <c r="Z84" s="20">
        <f t="shared" si="12"/>
        <v>250</v>
      </c>
      <c r="AA84" s="21">
        <v>5</v>
      </c>
      <c r="AB84" s="21"/>
      <c r="AC84" s="21"/>
      <c r="AD84" s="21"/>
      <c r="AE84" s="20">
        <f t="shared" si="13"/>
        <v>250</v>
      </c>
      <c r="AF84" s="22">
        <f t="shared" si="14"/>
        <v>20</v>
      </c>
      <c r="AG84" s="13">
        <f t="shared" si="15"/>
        <v>1000</v>
      </c>
    </row>
    <row r="85" spans="1:33" s="23" customFormat="1" ht="24.75" customHeight="1">
      <c r="A85" s="9">
        <v>79</v>
      </c>
      <c r="B85" s="1" t="s">
        <v>417</v>
      </c>
      <c r="C85" s="2" t="s">
        <v>129</v>
      </c>
      <c r="D85" s="10" t="s">
        <v>486</v>
      </c>
      <c r="E85" s="10" t="s">
        <v>488</v>
      </c>
      <c r="F85" s="1" t="s">
        <v>128</v>
      </c>
      <c r="G85" s="3">
        <v>50</v>
      </c>
      <c r="H85" s="36"/>
      <c r="I85" s="14"/>
      <c r="J85" s="45">
        <v>42</v>
      </c>
      <c r="K85" s="16">
        <v>40</v>
      </c>
      <c r="L85" s="16">
        <v>0</v>
      </c>
      <c r="M85" s="17">
        <f t="shared" si="8"/>
        <v>40</v>
      </c>
      <c r="N85" s="18">
        <f t="shared" si="9"/>
        <v>2000</v>
      </c>
      <c r="O85" s="19">
        <v>10</v>
      </c>
      <c r="P85" s="20">
        <f t="shared" si="10"/>
        <v>500</v>
      </c>
      <c r="Q85" s="21">
        <v>10</v>
      </c>
      <c r="R85" s="21"/>
      <c r="S85" s="21"/>
      <c r="T85" s="21"/>
      <c r="U85" s="20">
        <f t="shared" si="11"/>
        <v>500</v>
      </c>
      <c r="V85" s="21">
        <v>10</v>
      </c>
      <c r="W85" s="21"/>
      <c r="X85" s="21"/>
      <c r="Y85" s="21"/>
      <c r="Z85" s="20">
        <f t="shared" si="12"/>
        <v>500</v>
      </c>
      <c r="AA85" s="21">
        <v>10</v>
      </c>
      <c r="AB85" s="21"/>
      <c r="AC85" s="21"/>
      <c r="AD85" s="21"/>
      <c r="AE85" s="20">
        <f t="shared" si="13"/>
        <v>500</v>
      </c>
      <c r="AF85" s="22">
        <f t="shared" si="14"/>
        <v>40</v>
      </c>
      <c r="AG85" s="13">
        <f t="shared" si="15"/>
        <v>2000</v>
      </c>
    </row>
    <row r="86" spans="1:33" s="23" customFormat="1" ht="24.75" customHeight="1">
      <c r="A86" s="9">
        <v>80</v>
      </c>
      <c r="B86" s="1" t="s">
        <v>418</v>
      </c>
      <c r="C86" s="2" t="s">
        <v>438</v>
      </c>
      <c r="D86" s="10" t="s">
        <v>486</v>
      </c>
      <c r="E86" s="10" t="s">
        <v>488</v>
      </c>
      <c r="F86" s="1" t="s">
        <v>26</v>
      </c>
      <c r="G86" s="3">
        <v>5</v>
      </c>
      <c r="H86" s="36"/>
      <c r="I86" s="14"/>
      <c r="J86" s="45">
        <v>48</v>
      </c>
      <c r="K86" s="16">
        <v>48</v>
      </c>
      <c r="L86" s="16">
        <v>0</v>
      </c>
      <c r="M86" s="17">
        <f t="shared" si="8"/>
        <v>48</v>
      </c>
      <c r="N86" s="18">
        <f t="shared" si="9"/>
        <v>240</v>
      </c>
      <c r="O86" s="19">
        <v>12</v>
      </c>
      <c r="P86" s="20">
        <f t="shared" si="10"/>
        <v>60</v>
      </c>
      <c r="Q86" s="21">
        <v>12</v>
      </c>
      <c r="R86" s="21"/>
      <c r="S86" s="21"/>
      <c r="T86" s="21"/>
      <c r="U86" s="20">
        <f t="shared" si="11"/>
        <v>60</v>
      </c>
      <c r="V86" s="21">
        <v>12</v>
      </c>
      <c r="W86" s="21"/>
      <c r="X86" s="21"/>
      <c r="Y86" s="21"/>
      <c r="Z86" s="20">
        <f t="shared" si="12"/>
        <v>60</v>
      </c>
      <c r="AA86" s="21">
        <v>12</v>
      </c>
      <c r="AB86" s="21"/>
      <c r="AC86" s="21"/>
      <c r="AD86" s="21"/>
      <c r="AE86" s="20">
        <f t="shared" si="13"/>
        <v>60</v>
      </c>
      <c r="AF86" s="22">
        <f t="shared" si="14"/>
        <v>48</v>
      </c>
      <c r="AG86" s="13">
        <f t="shared" si="15"/>
        <v>240</v>
      </c>
    </row>
    <row r="87" spans="1:33" s="23" customFormat="1" ht="24.75" customHeight="1">
      <c r="A87" s="9">
        <v>81</v>
      </c>
      <c r="B87" s="1" t="s">
        <v>419</v>
      </c>
      <c r="C87" s="2" t="s">
        <v>450</v>
      </c>
      <c r="D87" s="10" t="s">
        <v>486</v>
      </c>
      <c r="E87" s="10" t="s">
        <v>488</v>
      </c>
      <c r="F87" s="1" t="s">
        <v>128</v>
      </c>
      <c r="G87" s="3">
        <v>100</v>
      </c>
      <c r="H87" s="36"/>
      <c r="I87" s="14"/>
      <c r="J87" s="45">
        <v>10</v>
      </c>
      <c r="K87" s="16">
        <v>12</v>
      </c>
      <c r="L87" s="16">
        <v>0</v>
      </c>
      <c r="M87" s="17">
        <f t="shared" si="8"/>
        <v>12</v>
      </c>
      <c r="N87" s="18">
        <f t="shared" si="9"/>
        <v>1200</v>
      </c>
      <c r="O87" s="19">
        <v>3</v>
      </c>
      <c r="P87" s="20">
        <f t="shared" si="10"/>
        <v>300</v>
      </c>
      <c r="Q87" s="21">
        <v>3</v>
      </c>
      <c r="R87" s="21"/>
      <c r="S87" s="21"/>
      <c r="T87" s="21"/>
      <c r="U87" s="20">
        <f t="shared" si="11"/>
        <v>300</v>
      </c>
      <c r="V87" s="21">
        <v>3</v>
      </c>
      <c r="W87" s="21"/>
      <c r="X87" s="21"/>
      <c r="Y87" s="21"/>
      <c r="Z87" s="20">
        <f t="shared" si="12"/>
        <v>300</v>
      </c>
      <c r="AA87" s="21">
        <v>3</v>
      </c>
      <c r="AB87" s="21"/>
      <c r="AC87" s="21"/>
      <c r="AD87" s="21"/>
      <c r="AE87" s="20">
        <f t="shared" si="13"/>
        <v>300</v>
      </c>
      <c r="AF87" s="22">
        <f t="shared" si="14"/>
        <v>12</v>
      </c>
      <c r="AG87" s="13">
        <f t="shared" si="15"/>
        <v>1200</v>
      </c>
    </row>
    <row r="88" spans="1:33" s="23" customFormat="1" ht="24.75" customHeight="1">
      <c r="A88" s="9">
        <v>82</v>
      </c>
      <c r="B88" s="1" t="s">
        <v>420</v>
      </c>
      <c r="C88" s="2" t="s">
        <v>131</v>
      </c>
      <c r="D88" s="10" t="s">
        <v>486</v>
      </c>
      <c r="E88" s="10" t="s">
        <v>488</v>
      </c>
      <c r="F88" s="1" t="s">
        <v>1</v>
      </c>
      <c r="G88" s="3">
        <v>110</v>
      </c>
      <c r="H88" s="36"/>
      <c r="I88" s="14"/>
      <c r="J88" s="45">
        <v>7</v>
      </c>
      <c r="K88" s="16">
        <v>8</v>
      </c>
      <c r="L88" s="16">
        <v>0</v>
      </c>
      <c r="M88" s="17">
        <f t="shared" si="8"/>
        <v>8</v>
      </c>
      <c r="N88" s="18">
        <f t="shared" si="9"/>
        <v>880</v>
      </c>
      <c r="O88" s="19">
        <v>2</v>
      </c>
      <c r="P88" s="20">
        <f t="shared" si="10"/>
        <v>220</v>
      </c>
      <c r="Q88" s="21">
        <v>2</v>
      </c>
      <c r="R88" s="21"/>
      <c r="S88" s="21"/>
      <c r="T88" s="21"/>
      <c r="U88" s="20">
        <f t="shared" si="11"/>
        <v>220</v>
      </c>
      <c r="V88" s="21">
        <v>2</v>
      </c>
      <c r="W88" s="21"/>
      <c r="X88" s="21"/>
      <c r="Y88" s="21"/>
      <c r="Z88" s="20">
        <f t="shared" si="12"/>
        <v>220</v>
      </c>
      <c r="AA88" s="21">
        <v>2</v>
      </c>
      <c r="AB88" s="21"/>
      <c r="AC88" s="21"/>
      <c r="AD88" s="21"/>
      <c r="AE88" s="20">
        <f t="shared" si="13"/>
        <v>220</v>
      </c>
      <c r="AF88" s="22">
        <f t="shared" si="14"/>
        <v>8</v>
      </c>
      <c r="AG88" s="13">
        <f t="shared" si="15"/>
        <v>880</v>
      </c>
    </row>
    <row r="89" spans="1:33" s="23" customFormat="1" ht="24.75" customHeight="1">
      <c r="A89" s="9">
        <v>83</v>
      </c>
      <c r="B89" s="1" t="s">
        <v>421</v>
      </c>
      <c r="C89" s="2" t="s">
        <v>134</v>
      </c>
      <c r="D89" s="10" t="s">
        <v>486</v>
      </c>
      <c r="E89" s="10" t="s">
        <v>488</v>
      </c>
      <c r="F89" s="1" t="s">
        <v>7</v>
      </c>
      <c r="G89" s="3">
        <v>35</v>
      </c>
      <c r="H89" s="36"/>
      <c r="I89" s="14"/>
      <c r="J89" s="45">
        <v>1</v>
      </c>
      <c r="K89" s="16">
        <v>0</v>
      </c>
      <c r="L89" s="16">
        <v>0</v>
      </c>
      <c r="M89" s="17">
        <f t="shared" si="8"/>
        <v>0</v>
      </c>
      <c r="N89" s="18">
        <f t="shared" si="9"/>
        <v>0</v>
      </c>
      <c r="O89" s="19">
        <v>0</v>
      </c>
      <c r="P89" s="20">
        <f t="shared" si="10"/>
        <v>0</v>
      </c>
      <c r="Q89" s="21">
        <v>0</v>
      </c>
      <c r="R89" s="21"/>
      <c r="S89" s="21"/>
      <c r="T89" s="21"/>
      <c r="U89" s="20">
        <f t="shared" si="11"/>
        <v>0</v>
      </c>
      <c r="V89" s="21">
        <v>0</v>
      </c>
      <c r="W89" s="21"/>
      <c r="X89" s="21"/>
      <c r="Y89" s="21"/>
      <c r="Z89" s="20">
        <f t="shared" si="12"/>
        <v>0</v>
      </c>
      <c r="AA89" s="21">
        <v>0</v>
      </c>
      <c r="AB89" s="21"/>
      <c r="AC89" s="21"/>
      <c r="AD89" s="21"/>
      <c r="AE89" s="20">
        <f t="shared" si="13"/>
        <v>0</v>
      </c>
      <c r="AF89" s="22">
        <f t="shared" si="14"/>
        <v>0</v>
      </c>
      <c r="AG89" s="13">
        <f t="shared" si="15"/>
        <v>0</v>
      </c>
    </row>
    <row r="90" spans="1:33" s="23" customFormat="1" ht="24.75" customHeight="1">
      <c r="A90" s="9">
        <v>84</v>
      </c>
      <c r="B90" s="1" t="s">
        <v>422</v>
      </c>
      <c r="C90" s="2" t="s">
        <v>135</v>
      </c>
      <c r="D90" s="10" t="s">
        <v>486</v>
      </c>
      <c r="E90" s="10" t="s">
        <v>488</v>
      </c>
      <c r="F90" s="1" t="s">
        <v>7</v>
      </c>
      <c r="G90" s="3">
        <v>50</v>
      </c>
      <c r="H90" s="36"/>
      <c r="I90" s="14"/>
      <c r="J90" s="45">
        <v>21</v>
      </c>
      <c r="K90" s="16">
        <v>20</v>
      </c>
      <c r="L90" s="16">
        <v>0</v>
      </c>
      <c r="M90" s="17">
        <f t="shared" si="8"/>
        <v>20</v>
      </c>
      <c r="N90" s="18">
        <f t="shared" si="9"/>
        <v>1000</v>
      </c>
      <c r="O90" s="19">
        <v>5</v>
      </c>
      <c r="P90" s="20">
        <f t="shared" si="10"/>
        <v>250</v>
      </c>
      <c r="Q90" s="21">
        <v>5</v>
      </c>
      <c r="R90" s="21"/>
      <c r="S90" s="21"/>
      <c r="T90" s="21"/>
      <c r="U90" s="20">
        <f t="shared" si="11"/>
        <v>250</v>
      </c>
      <c r="V90" s="21">
        <v>5</v>
      </c>
      <c r="W90" s="21"/>
      <c r="X90" s="21"/>
      <c r="Y90" s="21"/>
      <c r="Z90" s="20">
        <f t="shared" si="12"/>
        <v>250</v>
      </c>
      <c r="AA90" s="21">
        <v>5</v>
      </c>
      <c r="AB90" s="21"/>
      <c r="AC90" s="21"/>
      <c r="AD90" s="21"/>
      <c r="AE90" s="20">
        <f t="shared" si="13"/>
        <v>250</v>
      </c>
      <c r="AF90" s="22">
        <f t="shared" si="14"/>
        <v>20</v>
      </c>
      <c r="AG90" s="13">
        <f t="shared" si="15"/>
        <v>1000</v>
      </c>
    </row>
    <row r="91" spans="1:33" s="23" customFormat="1" ht="24.75" customHeight="1">
      <c r="A91" s="9">
        <v>85</v>
      </c>
      <c r="B91" s="1" t="s">
        <v>423</v>
      </c>
      <c r="C91" s="2" t="s">
        <v>212</v>
      </c>
      <c r="D91" s="10" t="s">
        <v>486</v>
      </c>
      <c r="E91" s="10" t="s">
        <v>488</v>
      </c>
      <c r="F91" s="1" t="s">
        <v>19</v>
      </c>
      <c r="G91" s="3">
        <v>8</v>
      </c>
      <c r="H91" s="36"/>
      <c r="I91" s="14"/>
      <c r="J91" s="45">
        <v>237</v>
      </c>
      <c r="K91" s="16">
        <v>236</v>
      </c>
      <c r="L91" s="16">
        <v>0</v>
      </c>
      <c r="M91" s="17">
        <f t="shared" si="8"/>
        <v>236</v>
      </c>
      <c r="N91" s="18">
        <f t="shared" si="9"/>
        <v>1888</v>
      </c>
      <c r="O91" s="19">
        <v>59</v>
      </c>
      <c r="P91" s="20">
        <f t="shared" si="10"/>
        <v>472</v>
      </c>
      <c r="Q91" s="21">
        <v>59</v>
      </c>
      <c r="R91" s="21"/>
      <c r="S91" s="21"/>
      <c r="T91" s="21"/>
      <c r="U91" s="20">
        <f t="shared" si="11"/>
        <v>472</v>
      </c>
      <c r="V91" s="21">
        <v>59</v>
      </c>
      <c r="W91" s="21"/>
      <c r="X91" s="21"/>
      <c r="Y91" s="21"/>
      <c r="Z91" s="20">
        <f t="shared" si="12"/>
        <v>472</v>
      </c>
      <c r="AA91" s="21">
        <v>59</v>
      </c>
      <c r="AB91" s="21"/>
      <c r="AC91" s="21"/>
      <c r="AD91" s="21"/>
      <c r="AE91" s="20">
        <f t="shared" si="13"/>
        <v>472</v>
      </c>
      <c r="AF91" s="22">
        <f t="shared" si="14"/>
        <v>236</v>
      </c>
      <c r="AG91" s="13">
        <f t="shared" si="15"/>
        <v>1888</v>
      </c>
    </row>
    <row r="92" spans="1:33" s="23" customFormat="1" ht="24.75" customHeight="1">
      <c r="A92" s="9">
        <v>86</v>
      </c>
      <c r="B92" s="1" t="s">
        <v>424</v>
      </c>
      <c r="C92" s="2" t="s">
        <v>213</v>
      </c>
      <c r="D92" s="10" t="s">
        <v>486</v>
      </c>
      <c r="E92" s="10" t="s">
        <v>488</v>
      </c>
      <c r="F92" s="1" t="s">
        <v>19</v>
      </c>
      <c r="G92" s="3">
        <v>9</v>
      </c>
      <c r="H92" s="36"/>
      <c r="I92" s="14"/>
      <c r="J92" s="45">
        <v>1153</v>
      </c>
      <c r="K92" s="16">
        <v>1152</v>
      </c>
      <c r="L92" s="16">
        <v>0</v>
      </c>
      <c r="M92" s="17">
        <f t="shared" si="8"/>
        <v>1152</v>
      </c>
      <c r="N92" s="18">
        <f t="shared" si="9"/>
        <v>10368</v>
      </c>
      <c r="O92" s="19">
        <v>288</v>
      </c>
      <c r="P92" s="20">
        <f t="shared" si="10"/>
        <v>2592</v>
      </c>
      <c r="Q92" s="21">
        <v>288</v>
      </c>
      <c r="R92" s="21"/>
      <c r="S92" s="21"/>
      <c r="T92" s="21"/>
      <c r="U92" s="20">
        <f t="shared" si="11"/>
        <v>2592</v>
      </c>
      <c r="V92" s="21">
        <v>288</v>
      </c>
      <c r="W92" s="21"/>
      <c r="X92" s="21"/>
      <c r="Y92" s="21"/>
      <c r="Z92" s="20">
        <f t="shared" si="12"/>
        <v>2592</v>
      </c>
      <c r="AA92" s="21">
        <v>288</v>
      </c>
      <c r="AB92" s="21"/>
      <c r="AC92" s="21"/>
      <c r="AD92" s="21"/>
      <c r="AE92" s="20">
        <f t="shared" si="13"/>
        <v>2592</v>
      </c>
      <c r="AF92" s="22">
        <f t="shared" si="14"/>
        <v>1152</v>
      </c>
      <c r="AG92" s="13">
        <f t="shared" si="15"/>
        <v>10368</v>
      </c>
    </row>
    <row r="93" spans="1:33" s="23" customFormat="1" ht="24.75" customHeight="1">
      <c r="A93" s="9">
        <v>87</v>
      </c>
      <c r="B93" s="1" t="s">
        <v>425</v>
      </c>
      <c r="C93" s="2" t="s">
        <v>151</v>
      </c>
      <c r="D93" s="10" t="s">
        <v>486</v>
      </c>
      <c r="E93" s="10" t="s">
        <v>488</v>
      </c>
      <c r="F93" s="1" t="s">
        <v>33</v>
      </c>
      <c r="G93" s="3">
        <v>50</v>
      </c>
      <c r="H93" s="36"/>
      <c r="I93" s="14"/>
      <c r="J93" s="45">
        <v>142</v>
      </c>
      <c r="K93" s="16">
        <v>144</v>
      </c>
      <c r="L93" s="16">
        <v>0</v>
      </c>
      <c r="M93" s="17">
        <f t="shared" si="8"/>
        <v>144</v>
      </c>
      <c r="N93" s="18">
        <f t="shared" si="9"/>
        <v>7200</v>
      </c>
      <c r="O93" s="19">
        <v>36</v>
      </c>
      <c r="P93" s="20">
        <f t="shared" si="10"/>
        <v>1800</v>
      </c>
      <c r="Q93" s="21">
        <v>36</v>
      </c>
      <c r="R93" s="21"/>
      <c r="S93" s="21"/>
      <c r="T93" s="21"/>
      <c r="U93" s="20">
        <f t="shared" si="11"/>
        <v>1800</v>
      </c>
      <c r="V93" s="21">
        <v>36</v>
      </c>
      <c r="W93" s="21"/>
      <c r="X93" s="21"/>
      <c r="Y93" s="21"/>
      <c r="Z93" s="20">
        <f t="shared" si="12"/>
        <v>1800</v>
      </c>
      <c r="AA93" s="21">
        <v>36</v>
      </c>
      <c r="AB93" s="21"/>
      <c r="AC93" s="21"/>
      <c r="AD93" s="21"/>
      <c r="AE93" s="20">
        <f t="shared" si="13"/>
        <v>1800</v>
      </c>
      <c r="AF93" s="22">
        <f t="shared" si="14"/>
        <v>144</v>
      </c>
      <c r="AG93" s="13">
        <f t="shared" si="15"/>
        <v>7200</v>
      </c>
    </row>
    <row r="94" spans="1:33" s="23" customFormat="1" ht="24.75" customHeight="1">
      <c r="A94" s="9">
        <v>88</v>
      </c>
      <c r="B94" s="1" t="s">
        <v>426</v>
      </c>
      <c r="C94" s="2" t="s">
        <v>152</v>
      </c>
      <c r="D94" s="10" t="s">
        <v>486</v>
      </c>
      <c r="E94" s="10" t="s">
        <v>488</v>
      </c>
      <c r="F94" s="1" t="s">
        <v>19</v>
      </c>
      <c r="G94" s="3">
        <v>70</v>
      </c>
      <c r="H94" s="36"/>
      <c r="I94" s="14"/>
      <c r="J94" s="45">
        <v>17</v>
      </c>
      <c r="K94" s="16">
        <v>16</v>
      </c>
      <c r="L94" s="16">
        <v>0</v>
      </c>
      <c r="M94" s="17">
        <f t="shared" si="8"/>
        <v>16</v>
      </c>
      <c r="N94" s="18">
        <f t="shared" si="9"/>
        <v>1120</v>
      </c>
      <c r="O94" s="19">
        <v>4</v>
      </c>
      <c r="P94" s="20">
        <f t="shared" si="10"/>
        <v>280</v>
      </c>
      <c r="Q94" s="21">
        <v>4</v>
      </c>
      <c r="R94" s="21"/>
      <c r="S94" s="21"/>
      <c r="T94" s="21"/>
      <c r="U94" s="20">
        <f t="shared" si="11"/>
        <v>280</v>
      </c>
      <c r="V94" s="21">
        <v>4</v>
      </c>
      <c r="W94" s="21"/>
      <c r="X94" s="21"/>
      <c r="Y94" s="21"/>
      <c r="Z94" s="20">
        <f t="shared" si="12"/>
        <v>280</v>
      </c>
      <c r="AA94" s="21">
        <v>4</v>
      </c>
      <c r="AB94" s="21"/>
      <c r="AC94" s="21"/>
      <c r="AD94" s="21"/>
      <c r="AE94" s="20">
        <f t="shared" si="13"/>
        <v>280</v>
      </c>
      <c r="AF94" s="22">
        <f t="shared" si="14"/>
        <v>16</v>
      </c>
      <c r="AG94" s="13">
        <f t="shared" si="15"/>
        <v>1120</v>
      </c>
    </row>
    <row r="95" spans="1:33" s="23" customFormat="1" ht="24.75" customHeight="1">
      <c r="A95" s="9">
        <v>89</v>
      </c>
      <c r="B95" s="1" t="s">
        <v>427</v>
      </c>
      <c r="C95" s="2" t="s">
        <v>153</v>
      </c>
      <c r="D95" s="10" t="s">
        <v>486</v>
      </c>
      <c r="E95" s="10" t="s">
        <v>488</v>
      </c>
      <c r="F95" s="1" t="s">
        <v>19</v>
      </c>
      <c r="G95" s="3">
        <v>6</v>
      </c>
      <c r="H95" s="36"/>
      <c r="I95" s="14"/>
      <c r="J95" s="45">
        <v>371</v>
      </c>
      <c r="K95" s="16">
        <v>372</v>
      </c>
      <c r="L95" s="16">
        <v>0</v>
      </c>
      <c r="M95" s="17">
        <f t="shared" si="8"/>
        <v>372</v>
      </c>
      <c r="N95" s="18">
        <f t="shared" si="9"/>
        <v>2232</v>
      </c>
      <c r="O95" s="19">
        <v>93</v>
      </c>
      <c r="P95" s="20">
        <f t="shared" si="10"/>
        <v>558</v>
      </c>
      <c r="Q95" s="21">
        <v>93</v>
      </c>
      <c r="R95" s="21"/>
      <c r="S95" s="21"/>
      <c r="T95" s="21"/>
      <c r="U95" s="20">
        <f t="shared" si="11"/>
        <v>558</v>
      </c>
      <c r="V95" s="21">
        <v>93</v>
      </c>
      <c r="W95" s="21"/>
      <c r="X95" s="21"/>
      <c r="Y95" s="21"/>
      <c r="Z95" s="20">
        <f t="shared" si="12"/>
        <v>558</v>
      </c>
      <c r="AA95" s="21">
        <v>93</v>
      </c>
      <c r="AB95" s="21"/>
      <c r="AC95" s="21"/>
      <c r="AD95" s="21"/>
      <c r="AE95" s="20">
        <f t="shared" si="13"/>
        <v>558</v>
      </c>
      <c r="AF95" s="22">
        <f t="shared" si="14"/>
        <v>372</v>
      </c>
      <c r="AG95" s="13">
        <f t="shared" si="15"/>
        <v>2232</v>
      </c>
    </row>
    <row r="96" spans="1:33" s="23" customFormat="1" ht="24.75" customHeight="1">
      <c r="A96" s="9">
        <v>90</v>
      </c>
      <c r="B96" s="1" t="s">
        <v>428</v>
      </c>
      <c r="C96" s="2" t="s">
        <v>154</v>
      </c>
      <c r="D96" s="10" t="s">
        <v>486</v>
      </c>
      <c r="E96" s="10" t="s">
        <v>488</v>
      </c>
      <c r="F96" s="1" t="s">
        <v>19</v>
      </c>
      <c r="G96" s="3">
        <v>10</v>
      </c>
      <c r="H96" s="36"/>
      <c r="I96" s="14"/>
      <c r="J96" s="45">
        <v>206</v>
      </c>
      <c r="K96" s="16">
        <v>208</v>
      </c>
      <c r="L96" s="16">
        <v>0</v>
      </c>
      <c r="M96" s="17">
        <f t="shared" si="8"/>
        <v>208</v>
      </c>
      <c r="N96" s="18">
        <f t="shared" si="9"/>
        <v>2080</v>
      </c>
      <c r="O96" s="19">
        <v>52</v>
      </c>
      <c r="P96" s="20">
        <f t="shared" si="10"/>
        <v>520</v>
      </c>
      <c r="Q96" s="21">
        <v>52</v>
      </c>
      <c r="R96" s="21"/>
      <c r="S96" s="21"/>
      <c r="T96" s="21"/>
      <c r="U96" s="20">
        <f t="shared" si="11"/>
        <v>520</v>
      </c>
      <c r="V96" s="21">
        <v>52</v>
      </c>
      <c r="W96" s="21"/>
      <c r="X96" s="21"/>
      <c r="Y96" s="21"/>
      <c r="Z96" s="20">
        <f t="shared" si="12"/>
        <v>520</v>
      </c>
      <c r="AA96" s="21">
        <v>52</v>
      </c>
      <c r="AB96" s="21"/>
      <c r="AC96" s="21"/>
      <c r="AD96" s="21"/>
      <c r="AE96" s="20">
        <f t="shared" si="13"/>
        <v>520</v>
      </c>
      <c r="AF96" s="22">
        <f t="shared" si="14"/>
        <v>208</v>
      </c>
      <c r="AG96" s="13">
        <f t="shared" si="15"/>
        <v>2080</v>
      </c>
    </row>
    <row r="97" spans="1:33" s="23" customFormat="1" ht="24.75" customHeight="1">
      <c r="A97" s="9">
        <v>91</v>
      </c>
      <c r="B97" s="1" t="s">
        <v>493</v>
      </c>
      <c r="C97" s="2" t="s">
        <v>214</v>
      </c>
      <c r="D97" s="10" t="s">
        <v>486</v>
      </c>
      <c r="E97" s="10" t="s">
        <v>488</v>
      </c>
      <c r="F97" s="1" t="s">
        <v>16</v>
      </c>
      <c r="G97" s="3">
        <v>25</v>
      </c>
      <c r="H97" s="36"/>
      <c r="I97" s="14"/>
      <c r="J97" s="45">
        <v>88</v>
      </c>
      <c r="K97" s="16">
        <v>88</v>
      </c>
      <c r="L97" s="16">
        <v>0</v>
      </c>
      <c r="M97" s="17">
        <f t="shared" si="8"/>
        <v>88</v>
      </c>
      <c r="N97" s="18">
        <f t="shared" si="9"/>
        <v>2200</v>
      </c>
      <c r="O97" s="19">
        <v>22</v>
      </c>
      <c r="P97" s="20">
        <f t="shared" si="10"/>
        <v>550</v>
      </c>
      <c r="Q97" s="21">
        <v>22</v>
      </c>
      <c r="R97" s="21"/>
      <c r="S97" s="21"/>
      <c r="T97" s="21"/>
      <c r="U97" s="20">
        <f t="shared" si="11"/>
        <v>550</v>
      </c>
      <c r="V97" s="21">
        <v>22</v>
      </c>
      <c r="W97" s="21"/>
      <c r="X97" s="21"/>
      <c r="Y97" s="21"/>
      <c r="Z97" s="20">
        <f t="shared" si="12"/>
        <v>550</v>
      </c>
      <c r="AA97" s="21">
        <v>22</v>
      </c>
      <c r="AB97" s="21"/>
      <c r="AC97" s="21"/>
      <c r="AD97" s="21"/>
      <c r="AE97" s="20">
        <f t="shared" si="13"/>
        <v>550</v>
      </c>
      <c r="AF97" s="22">
        <f t="shared" si="14"/>
        <v>88</v>
      </c>
      <c r="AG97" s="13">
        <f t="shared" si="15"/>
        <v>2200</v>
      </c>
    </row>
    <row r="98" spans="1:33" s="23" customFormat="1" ht="24.75" customHeight="1">
      <c r="A98" s="9">
        <v>92</v>
      </c>
      <c r="B98" s="1" t="s">
        <v>494</v>
      </c>
      <c r="C98" s="2" t="s">
        <v>155</v>
      </c>
      <c r="D98" s="10" t="s">
        <v>486</v>
      </c>
      <c r="E98" s="10" t="s">
        <v>488</v>
      </c>
      <c r="F98" s="1" t="s">
        <v>16</v>
      </c>
      <c r="G98" s="3">
        <v>40</v>
      </c>
      <c r="H98" s="36"/>
      <c r="I98" s="14"/>
      <c r="J98" s="45">
        <v>5</v>
      </c>
      <c r="K98" s="16">
        <v>4</v>
      </c>
      <c r="L98" s="16">
        <v>0</v>
      </c>
      <c r="M98" s="17">
        <f t="shared" si="8"/>
        <v>4</v>
      </c>
      <c r="N98" s="18">
        <f t="shared" si="9"/>
        <v>160</v>
      </c>
      <c r="O98" s="19">
        <v>1</v>
      </c>
      <c r="P98" s="20">
        <f t="shared" si="10"/>
        <v>40</v>
      </c>
      <c r="Q98" s="21">
        <v>1</v>
      </c>
      <c r="R98" s="21"/>
      <c r="S98" s="21"/>
      <c r="T98" s="21"/>
      <c r="U98" s="20">
        <f t="shared" si="11"/>
        <v>40</v>
      </c>
      <c r="V98" s="21">
        <v>1</v>
      </c>
      <c r="W98" s="21"/>
      <c r="X98" s="21"/>
      <c r="Y98" s="21"/>
      <c r="Z98" s="20">
        <f t="shared" si="12"/>
        <v>40</v>
      </c>
      <c r="AA98" s="21">
        <v>1</v>
      </c>
      <c r="AB98" s="21"/>
      <c r="AC98" s="21"/>
      <c r="AD98" s="21"/>
      <c r="AE98" s="20">
        <f t="shared" si="13"/>
        <v>40</v>
      </c>
      <c r="AF98" s="22">
        <f t="shared" si="14"/>
        <v>4</v>
      </c>
      <c r="AG98" s="13">
        <f t="shared" si="15"/>
        <v>160</v>
      </c>
    </row>
    <row r="99" spans="1:33" s="23" customFormat="1" ht="24.75" customHeight="1">
      <c r="A99" s="9">
        <v>93</v>
      </c>
      <c r="B99" s="1" t="s">
        <v>495</v>
      </c>
      <c r="C99" s="2" t="s">
        <v>159</v>
      </c>
      <c r="D99" s="10" t="s">
        <v>486</v>
      </c>
      <c r="E99" s="10" t="s">
        <v>488</v>
      </c>
      <c r="F99" s="1" t="s">
        <v>19</v>
      </c>
      <c r="G99" s="3">
        <v>28</v>
      </c>
      <c r="H99" s="36"/>
      <c r="I99" s="14"/>
      <c r="J99" s="45">
        <v>15</v>
      </c>
      <c r="K99" s="16">
        <v>16</v>
      </c>
      <c r="L99" s="16">
        <v>0</v>
      </c>
      <c r="M99" s="17">
        <f t="shared" si="8"/>
        <v>16</v>
      </c>
      <c r="N99" s="18">
        <f t="shared" si="9"/>
        <v>448</v>
      </c>
      <c r="O99" s="19">
        <v>4</v>
      </c>
      <c r="P99" s="20">
        <f t="shared" si="10"/>
        <v>112</v>
      </c>
      <c r="Q99" s="21">
        <v>4</v>
      </c>
      <c r="R99" s="21"/>
      <c r="S99" s="21"/>
      <c r="T99" s="21"/>
      <c r="U99" s="20">
        <f t="shared" si="11"/>
        <v>112</v>
      </c>
      <c r="V99" s="21">
        <v>4</v>
      </c>
      <c r="W99" s="21"/>
      <c r="X99" s="21"/>
      <c r="Y99" s="21"/>
      <c r="Z99" s="20">
        <f t="shared" si="12"/>
        <v>112</v>
      </c>
      <c r="AA99" s="21">
        <v>4</v>
      </c>
      <c r="AB99" s="21"/>
      <c r="AC99" s="21"/>
      <c r="AD99" s="21"/>
      <c r="AE99" s="20">
        <f t="shared" si="13"/>
        <v>112</v>
      </c>
      <c r="AF99" s="22">
        <f t="shared" si="14"/>
        <v>16</v>
      </c>
      <c r="AG99" s="13">
        <f t="shared" si="15"/>
        <v>448</v>
      </c>
    </row>
    <row r="100" spans="1:33" s="23" customFormat="1" ht="24.75" customHeight="1">
      <c r="A100" s="9">
        <v>94</v>
      </c>
      <c r="B100" s="1" t="s">
        <v>496</v>
      </c>
      <c r="C100" s="2" t="s">
        <v>160</v>
      </c>
      <c r="D100" s="10" t="s">
        <v>486</v>
      </c>
      <c r="E100" s="10" t="s">
        <v>488</v>
      </c>
      <c r="F100" s="1" t="s">
        <v>19</v>
      </c>
      <c r="G100" s="3">
        <v>28</v>
      </c>
      <c r="H100" s="36"/>
      <c r="I100" s="14"/>
      <c r="J100" s="45">
        <v>15</v>
      </c>
      <c r="K100" s="16">
        <v>16</v>
      </c>
      <c r="L100" s="16">
        <v>0</v>
      </c>
      <c r="M100" s="17">
        <f t="shared" si="8"/>
        <v>16</v>
      </c>
      <c r="N100" s="18">
        <f t="shared" si="9"/>
        <v>448</v>
      </c>
      <c r="O100" s="19">
        <v>4</v>
      </c>
      <c r="P100" s="20">
        <f t="shared" si="10"/>
        <v>112</v>
      </c>
      <c r="Q100" s="21">
        <v>4</v>
      </c>
      <c r="R100" s="21"/>
      <c r="S100" s="21"/>
      <c r="T100" s="21"/>
      <c r="U100" s="20">
        <f t="shared" si="11"/>
        <v>112</v>
      </c>
      <c r="V100" s="21">
        <v>4</v>
      </c>
      <c r="W100" s="21"/>
      <c r="X100" s="21"/>
      <c r="Y100" s="21"/>
      <c r="Z100" s="20">
        <f t="shared" si="12"/>
        <v>112</v>
      </c>
      <c r="AA100" s="21">
        <v>4</v>
      </c>
      <c r="AB100" s="21"/>
      <c r="AC100" s="21"/>
      <c r="AD100" s="21"/>
      <c r="AE100" s="20">
        <f t="shared" si="13"/>
        <v>112</v>
      </c>
      <c r="AF100" s="22">
        <f t="shared" si="14"/>
        <v>16</v>
      </c>
      <c r="AG100" s="13">
        <f t="shared" si="15"/>
        <v>448</v>
      </c>
    </row>
    <row r="101" spans="1:33" s="23" customFormat="1" ht="24.75" customHeight="1">
      <c r="A101" s="9">
        <v>95</v>
      </c>
      <c r="B101" s="1" t="s">
        <v>497</v>
      </c>
      <c r="C101" s="2" t="s">
        <v>161</v>
      </c>
      <c r="D101" s="10" t="s">
        <v>486</v>
      </c>
      <c r="E101" s="10" t="s">
        <v>488</v>
      </c>
      <c r="F101" s="1" t="s">
        <v>21</v>
      </c>
      <c r="G101" s="3">
        <v>120</v>
      </c>
      <c r="H101" s="36"/>
      <c r="I101" s="14"/>
      <c r="J101" s="45">
        <v>1</v>
      </c>
      <c r="K101" s="16">
        <v>0</v>
      </c>
      <c r="L101" s="16">
        <v>0</v>
      </c>
      <c r="M101" s="17">
        <f t="shared" si="8"/>
        <v>0</v>
      </c>
      <c r="N101" s="18">
        <f t="shared" si="9"/>
        <v>0</v>
      </c>
      <c r="O101" s="19">
        <v>0</v>
      </c>
      <c r="P101" s="20">
        <f t="shared" si="10"/>
        <v>0</v>
      </c>
      <c r="Q101" s="21">
        <v>0</v>
      </c>
      <c r="R101" s="21"/>
      <c r="S101" s="21"/>
      <c r="T101" s="21"/>
      <c r="U101" s="20">
        <f t="shared" si="11"/>
        <v>0</v>
      </c>
      <c r="V101" s="21">
        <v>0</v>
      </c>
      <c r="W101" s="21"/>
      <c r="X101" s="21"/>
      <c r="Y101" s="21"/>
      <c r="Z101" s="20">
        <f t="shared" si="12"/>
        <v>0</v>
      </c>
      <c r="AA101" s="21">
        <v>0</v>
      </c>
      <c r="AB101" s="21"/>
      <c r="AC101" s="21"/>
      <c r="AD101" s="21"/>
      <c r="AE101" s="20">
        <f t="shared" si="13"/>
        <v>0</v>
      </c>
      <c r="AF101" s="22">
        <f t="shared" si="14"/>
        <v>0</v>
      </c>
      <c r="AG101" s="13">
        <f t="shared" si="15"/>
        <v>0</v>
      </c>
    </row>
    <row r="102" spans="1:33" s="23" customFormat="1" ht="24.75" customHeight="1">
      <c r="A102" s="9">
        <v>96</v>
      </c>
      <c r="B102" s="1" t="s">
        <v>498</v>
      </c>
      <c r="C102" s="2" t="s">
        <v>162</v>
      </c>
      <c r="D102" s="10" t="s">
        <v>486</v>
      </c>
      <c r="E102" s="10" t="s">
        <v>488</v>
      </c>
      <c r="F102" s="1" t="s">
        <v>21</v>
      </c>
      <c r="G102" s="3">
        <v>130</v>
      </c>
      <c r="H102" s="36"/>
      <c r="I102" s="14"/>
      <c r="J102" s="45">
        <v>1</v>
      </c>
      <c r="K102" s="16">
        <v>0</v>
      </c>
      <c r="L102" s="16">
        <v>0</v>
      </c>
      <c r="M102" s="17">
        <f t="shared" si="8"/>
        <v>0</v>
      </c>
      <c r="N102" s="18">
        <f t="shared" si="9"/>
        <v>0</v>
      </c>
      <c r="O102" s="19">
        <v>0</v>
      </c>
      <c r="P102" s="20">
        <f t="shared" si="10"/>
        <v>0</v>
      </c>
      <c r="Q102" s="21">
        <v>0</v>
      </c>
      <c r="R102" s="21"/>
      <c r="S102" s="21"/>
      <c r="T102" s="21"/>
      <c r="U102" s="20">
        <f t="shared" si="11"/>
        <v>0</v>
      </c>
      <c r="V102" s="21">
        <v>0</v>
      </c>
      <c r="W102" s="21"/>
      <c r="X102" s="21"/>
      <c r="Y102" s="21"/>
      <c r="Z102" s="20">
        <f t="shared" si="12"/>
        <v>0</v>
      </c>
      <c r="AA102" s="21">
        <v>0</v>
      </c>
      <c r="AB102" s="21"/>
      <c r="AC102" s="21"/>
      <c r="AD102" s="21"/>
      <c r="AE102" s="20">
        <f t="shared" si="13"/>
        <v>0</v>
      </c>
      <c r="AF102" s="22">
        <f t="shared" si="14"/>
        <v>0</v>
      </c>
      <c r="AG102" s="13">
        <f t="shared" si="15"/>
        <v>0</v>
      </c>
    </row>
    <row r="103" spans="1:33" s="23" customFormat="1" ht="24.75" customHeight="1">
      <c r="A103" s="9">
        <v>97</v>
      </c>
      <c r="B103" s="1" t="s">
        <v>499</v>
      </c>
      <c r="C103" s="2" t="s">
        <v>163</v>
      </c>
      <c r="D103" s="10" t="s">
        <v>486</v>
      </c>
      <c r="E103" s="10" t="s">
        <v>488</v>
      </c>
      <c r="F103" s="1" t="s">
        <v>23</v>
      </c>
      <c r="G103" s="3">
        <v>25</v>
      </c>
      <c r="H103" s="36"/>
      <c r="I103" s="14"/>
      <c r="J103" s="45">
        <v>76</v>
      </c>
      <c r="K103" s="16">
        <v>80</v>
      </c>
      <c r="L103" s="16">
        <v>0</v>
      </c>
      <c r="M103" s="17">
        <f t="shared" si="8"/>
        <v>80</v>
      </c>
      <c r="N103" s="18">
        <f t="shared" si="9"/>
        <v>2000</v>
      </c>
      <c r="O103" s="19">
        <v>20</v>
      </c>
      <c r="P103" s="20">
        <f t="shared" si="10"/>
        <v>500</v>
      </c>
      <c r="Q103" s="21">
        <v>20</v>
      </c>
      <c r="R103" s="21"/>
      <c r="S103" s="21"/>
      <c r="T103" s="21"/>
      <c r="U103" s="20">
        <f t="shared" si="11"/>
        <v>500</v>
      </c>
      <c r="V103" s="21">
        <v>20</v>
      </c>
      <c r="W103" s="21"/>
      <c r="X103" s="21"/>
      <c r="Y103" s="21"/>
      <c r="Z103" s="20">
        <f t="shared" si="12"/>
        <v>500</v>
      </c>
      <c r="AA103" s="21">
        <v>20</v>
      </c>
      <c r="AB103" s="21"/>
      <c r="AC103" s="21"/>
      <c r="AD103" s="21"/>
      <c r="AE103" s="20">
        <f t="shared" si="13"/>
        <v>500</v>
      </c>
      <c r="AF103" s="22">
        <f t="shared" si="14"/>
        <v>80</v>
      </c>
      <c r="AG103" s="13">
        <f t="shared" si="15"/>
        <v>2000</v>
      </c>
    </row>
    <row r="104" spans="1:33" s="23" customFormat="1" ht="24.75" customHeight="1">
      <c r="A104" s="9">
        <v>98</v>
      </c>
      <c r="B104" s="1" t="s">
        <v>500</v>
      </c>
      <c r="C104" s="2" t="s">
        <v>167</v>
      </c>
      <c r="D104" s="10" t="s">
        <v>486</v>
      </c>
      <c r="E104" s="10" t="s">
        <v>488</v>
      </c>
      <c r="F104" s="1" t="s">
        <v>1</v>
      </c>
      <c r="G104" s="3">
        <v>35</v>
      </c>
      <c r="H104" s="36"/>
      <c r="I104" s="14"/>
      <c r="J104" s="45">
        <v>22</v>
      </c>
      <c r="K104" s="16">
        <v>24</v>
      </c>
      <c r="L104" s="16">
        <v>0</v>
      </c>
      <c r="M104" s="17">
        <f t="shared" si="8"/>
        <v>24</v>
      </c>
      <c r="N104" s="18">
        <f t="shared" si="9"/>
        <v>840</v>
      </c>
      <c r="O104" s="19">
        <v>6</v>
      </c>
      <c r="P104" s="20">
        <f t="shared" si="10"/>
        <v>210</v>
      </c>
      <c r="Q104" s="21">
        <v>6</v>
      </c>
      <c r="R104" s="21"/>
      <c r="S104" s="21"/>
      <c r="T104" s="21"/>
      <c r="U104" s="20">
        <f t="shared" si="11"/>
        <v>210</v>
      </c>
      <c r="V104" s="21">
        <v>6</v>
      </c>
      <c r="W104" s="21"/>
      <c r="X104" s="21"/>
      <c r="Y104" s="21"/>
      <c r="Z104" s="20">
        <f t="shared" si="12"/>
        <v>210</v>
      </c>
      <c r="AA104" s="21">
        <v>6</v>
      </c>
      <c r="AB104" s="21"/>
      <c r="AC104" s="21"/>
      <c r="AD104" s="21"/>
      <c r="AE104" s="20">
        <f t="shared" si="13"/>
        <v>210</v>
      </c>
      <c r="AF104" s="22">
        <f t="shared" si="14"/>
        <v>24</v>
      </c>
      <c r="AG104" s="13">
        <f t="shared" si="15"/>
        <v>840</v>
      </c>
    </row>
    <row r="105" spans="1:33" s="23" customFormat="1" ht="24.75" customHeight="1">
      <c r="A105" s="9">
        <v>99</v>
      </c>
      <c r="B105" s="1" t="s">
        <v>501</v>
      </c>
      <c r="C105" s="2" t="s">
        <v>168</v>
      </c>
      <c r="D105" s="10" t="s">
        <v>486</v>
      </c>
      <c r="E105" s="10" t="s">
        <v>488</v>
      </c>
      <c r="F105" s="1" t="s">
        <v>1</v>
      </c>
      <c r="G105" s="3">
        <v>20</v>
      </c>
      <c r="H105" s="36"/>
      <c r="I105" s="14"/>
      <c r="J105" s="45">
        <v>98</v>
      </c>
      <c r="K105" s="16">
        <v>100</v>
      </c>
      <c r="L105" s="16">
        <v>0</v>
      </c>
      <c r="M105" s="17">
        <f t="shared" si="8"/>
        <v>100</v>
      </c>
      <c r="N105" s="18">
        <f t="shared" si="9"/>
        <v>2000</v>
      </c>
      <c r="O105" s="19">
        <v>25</v>
      </c>
      <c r="P105" s="20">
        <f t="shared" si="10"/>
        <v>500</v>
      </c>
      <c r="Q105" s="21">
        <v>25</v>
      </c>
      <c r="R105" s="21"/>
      <c r="S105" s="21"/>
      <c r="T105" s="21"/>
      <c r="U105" s="20">
        <f t="shared" si="11"/>
        <v>500</v>
      </c>
      <c r="V105" s="21">
        <v>25</v>
      </c>
      <c r="W105" s="21"/>
      <c r="X105" s="21"/>
      <c r="Y105" s="21"/>
      <c r="Z105" s="20">
        <f t="shared" si="12"/>
        <v>500</v>
      </c>
      <c r="AA105" s="21">
        <v>25</v>
      </c>
      <c r="AB105" s="21"/>
      <c r="AC105" s="21"/>
      <c r="AD105" s="21"/>
      <c r="AE105" s="20">
        <f t="shared" si="13"/>
        <v>500</v>
      </c>
      <c r="AF105" s="22">
        <f t="shared" si="14"/>
        <v>100</v>
      </c>
      <c r="AG105" s="13">
        <f t="shared" si="15"/>
        <v>2000</v>
      </c>
    </row>
    <row r="106" spans="1:33" s="23" customFormat="1" ht="24.75" customHeight="1">
      <c r="A106" s="9">
        <v>100</v>
      </c>
      <c r="B106" s="1" t="s">
        <v>502</v>
      </c>
      <c r="C106" s="2" t="s">
        <v>169</v>
      </c>
      <c r="D106" s="10" t="s">
        <v>486</v>
      </c>
      <c r="E106" s="10" t="s">
        <v>488</v>
      </c>
      <c r="F106" s="1" t="s">
        <v>1</v>
      </c>
      <c r="G106" s="3">
        <v>20</v>
      </c>
      <c r="H106" s="36"/>
      <c r="I106" s="14"/>
      <c r="J106" s="45">
        <v>36</v>
      </c>
      <c r="K106" s="16">
        <v>36</v>
      </c>
      <c r="L106" s="16">
        <v>0</v>
      </c>
      <c r="M106" s="17">
        <f t="shared" si="8"/>
        <v>36</v>
      </c>
      <c r="N106" s="18">
        <f t="shared" si="9"/>
        <v>720</v>
      </c>
      <c r="O106" s="19">
        <v>9</v>
      </c>
      <c r="P106" s="20">
        <f t="shared" si="10"/>
        <v>180</v>
      </c>
      <c r="Q106" s="21">
        <v>9</v>
      </c>
      <c r="R106" s="21"/>
      <c r="S106" s="21"/>
      <c r="T106" s="21"/>
      <c r="U106" s="20">
        <f t="shared" si="11"/>
        <v>180</v>
      </c>
      <c r="V106" s="21">
        <v>9</v>
      </c>
      <c r="W106" s="21"/>
      <c r="X106" s="21"/>
      <c r="Y106" s="21"/>
      <c r="Z106" s="20">
        <f t="shared" si="12"/>
        <v>180</v>
      </c>
      <c r="AA106" s="21">
        <v>9</v>
      </c>
      <c r="AB106" s="21"/>
      <c r="AC106" s="21"/>
      <c r="AD106" s="21"/>
      <c r="AE106" s="20">
        <f t="shared" si="13"/>
        <v>180</v>
      </c>
      <c r="AF106" s="22">
        <f t="shared" si="14"/>
        <v>36</v>
      </c>
      <c r="AG106" s="13">
        <f t="shared" si="15"/>
        <v>720</v>
      </c>
    </row>
    <row r="107" spans="1:33" s="23" customFormat="1" ht="24.75" customHeight="1">
      <c r="A107" s="9">
        <v>101</v>
      </c>
      <c r="B107" s="1" t="s">
        <v>503</v>
      </c>
      <c r="C107" s="2" t="s">
        <v>170</v>
      </c>
      <c r="D107" s="10" t="s">
        <v>486</v>
      </c>
      <c r="E107" s="10" t="s">
        <v>488</v>
      </c>
      <c r="F107" s="1" t="s">
        <v>1</v>
      </c>
      <c r="G107" s="3">
        <v>70</v>
      </c>
      <c r="H107" s="36"/>
      <c r="I107" s="14"/>
      <c r="J107" s="45">
        <v>32</v>
      </c>
      <c r="K107" s="16">
        <v>32</v>
      </c>
      <c r="L107" s="16">
        <v>0</v>
      </c>
      <c r="M107" s="17">
        <f t="shared" si="8"/>
        <v>32</v>
      </c>
      <c r="N107" s="18">
        <f t="shared" si="9"/>
        <v>2240</v>
      </c>
      <c r="O107" s="19">
        <v>8</v>
      </c>
      <c r="P107" s="20">
        <f t="shared" si="10"/>
        <v>560</v>
      </c>
      <c r="Q107" s="21">
        <v>8</v>
      </c>
      <c r="R107" s="21"/>
      <c r="S107" s="21"/>
      <c r="T107" s="21"/>
      <c r="U107" s="20">
        <f t="shared" si="11"/>
        <v>560</v>
      </c>
      <c r="V107" s="21">
        <v>8</v>
      </c>
      <c r="W107" s="21"/>
      <c r="X107" s="21"/>
      <c r="Y107" s="21"/>
      <c r="Z107" s="20">
        <f t="shared" si="12"/>
        <v>560</v>
      </c>
      <c r="AA107" s="21">
        <v>8</v>
      </c>
      <c r="AB107" s="21"/>
      <c r="AC107" s="21"/>
      <c r="AD107" s="21"/>
      <c r="AE107" s="20">
        <f t="shared" si="13"/>
        <v>560</v>
      </c>
      <c r="AF107" s="22">
        <f t="shared" si="14"/>
        <v>32</v>
      </c>
      <c r="AG107" s="13">
        <f t="shared" si="15"/>
        <v>2240</v>
      </c>
    </row>
    <row r="108" spans="1:33" s="23" customFormat="1" ht="24.75" customHeight="1">
      <c r="A108" s="9">
        <v>102</v>
      </c>
      <c r="B108" s="1" t="s">
        <v>504</v>
      </c>
      <c r="C108" s="2" t="s">
        <v>171</v>
      </c>
      <c r="D108" s="10" t="s">
        <v>486</v>
      </c>
      <c r="E108" s="10" t="s">
        <v>488</v>
      </c>
      <c r="F108" s="1" t="s">
        <v>21</v>
      </c>
      <c r="G108" s="3">
        <v>100</v>
      </c>
      <c r="H108" s="36"/>
      <c r="I108" s="14"/>
      <c r="J108" s="45">
        <v>1</v>
      </c>
      <c r="K108" s="16">
        <v>0</v>
      </c>
      <c r="L108" s="16">
        <v>0</v>
      </c>
      <c r="M108" s="17">
        <f t="shared" si="8"/>
        <v>0</v>
      </c>
      <c r="N108" s="18">
        <f t="shared" si="9"/>
        <v>0</v>
      </c>
      <c r="O108" s="19">
        <v>0</v>
      </c>
      <c r="P108" s="20">
        <f t="shared" si="10"/>
        <v>0</v>
      </c>
      <c r="Q108" s="21">
        <v>0</v>
      </c>
      <c r="R108" s="21"/>
      <c r="S108" s="21"/>
      <c r="T108" s="21"/>
      <c r="U108" s="20">
        <f t="shared" si="11"/>
        <v>0</v>
      </c>
      <c r="V108" s="21">
        <v>0</v>
      </c>
      <c r="W108" s="21"/>
      <c r="X108" s="21"/>
      <c r="Y108" s="21"/>
      <c r="Z108" s="20">
        <f t="shared" si="12"/>
        <v>0</v>
      </c>
      <c r="AA108" s="21">
        <v>0</v>
      </c>
      <c r="AB108" s="21"/>
      <c r="AC108" s="21"/>
      <c r="AD108" s="21"/>
      <c r="AE108" s="20">
        <f t="shared" si="13"/>
        <v>0</v>
      </c>
      <c r="AF108" s="22">
        <f t="shared" si="14"/>
        <v>0</v>
      </c>
      <c r="AG108" s="13">
        <f t="shared" si="15"/>
        <v>0</v>
      </c>
    </row>
    <row r="109" spans="1:33" s="23" customFormat="1" ht="24.75" customHeight="1">
      <c r="A109" s="9">
        <v>103</v>
      </c>
      <c r="B109" s="1" t="s">
        <v>505</v>
      </c>
      <c r="C109" s="2" t="s">
        <v>176</v>
      </c>
      <c r="D109" s="10" t="s">
        <v>486</v>
      </c>
      <c r="E109" s="10" t="s">
        <v>488</v>
      </c>
      <c r="F109" s="1" t="s">
        <v>85</v>
      </c>
      <c r="G109" s="3">
        <v>12</v>
      </c>
      <c r="H109" s="36"/>
      <c r="I109" s="14"/>
      <c r="J109" s="45">
        <v>6</v>
      </c>
      <c r="K109" s="16">
        <v>8</v>
      </c>
      <c r="L109" s="16">
        <v>0</v>
      </c>
      <c r="M109" s="17">
        <f t="shared" si="8"/>
        <v>8</v>
      </c>
      <c r="N109" s="18">
        <f t="shared" si="9"/>
        <v>96</v>
      </c>
      <c r="O109" s="19">
        <v>2</v>
      </c>
      <c r="P109" s="20">
        <f t="shared" si="10"/>
        <v>24</v>
      </c>
      <c r="Q109" s="21">
        <v>2</v>
      </c>
      <c r="R109" s="21"/>
      <c r="S109" s="21"/>
      <c r="T109" s="21"/>
      <c r="U109" s="20">
        <f t="shared" si="11"/>
        <v>24</v>
      </c>
      <c r="V109" s="21">
        <v>2</v>
      </c>
      <c r="W109" s="21"/>
      <c r="X109" s="21"/>
      <c r="Y109" s="21"/>
      <c r="Z109" s="20">
        <f t="shared" si="12"/>
        <v>24</v>
      </c>
      <c r="AA109" s="21">
        <v>2</v>
      </c>
      <c r="AB109" s="21"/>
      <c r="AC109" s="21"/>
      <c r="AD109" s="21"/>
      <c r="AE109" s="20">
        <f t="shared" si="13"/>
        <v>24</v>
      </c>
      <c r="AF109" s="22">
        <f t="shared" si="14"/>
        <v>8</v>
      </c>
      <c r="AG109" s="13">
        <f t="shared" si="15"/>
        <v>96</v>
      </c>
    </row>
    <row r="110" spans="1:33" s="23" customFormat="1" ht="24.75" customHeight="1">
      <c r="A110" s="9">
        <v>104</v>
      </c>
      <c r="B110" s="1" t="s">
        <v>506</v>
      </c>
      <c r="C110" s="2" t="s">
        <v>182</v>
      </c>
      <c r="D110" s="10" t="s">
        <v>486</v>
      </c>
      <c r="E110" s="10" t="s">
        <v>488</v>
      </c>
      <c r="F110" s="1" t="s">
        <v>19</v>
      </c>
      <c r="G110" s="3">
        <v>1926</v>
      </c>
      <c r="H110" s="36"/>
      <c r="I110" s="14"/>
      <c r="J110" s="45">
        <v>6</v>
      </c>
      <c r="K110" s="16">
        <v>8</v>
      </c>
      <c r="L110" s="16">
        <v>0</v>
      </c>
      <c r="M110" s="17">
        <f t="shared" si="8"/>
        <v>8</v>
      </c>
      <c r="N110" s="18">
        <f t="shared" si="9"/>
        <v>15408</v>
      </c>
      <c r="O110" s="19">
        <v>2</v>
      </c>
      <c r="P110" s="20">
        <f t="shared" si="10"/>
        <v>3852</v>
      </c>
      <c r="Q110" s="21">
        <v>2</v>
      </c>
      <c r="R110" s="21"/>
      <c r="S110" s="21"/>
      <c r="T110" s="21"/>
      <c r="U110" s="20">
        <f t="shared" si="11"/>
        <v>3852</v>
      </c>
      <c r="V110" s="21">
        <v>2</v>
      </c>
      <c r="W110" s="21"/>
      <c r="X110" s="21"/>
      <c r="Y110" s="21"/>
      <c r="Z110" s="20">
        <f t="shared" si="12"/>
        <v>3852</v>
      </c>
      <c r="AA110" s="21">
        <v>2</v>
      </c>
      <c r="AB110" s="21"/>
      <c r="AC110" s="21"/>
      <c r="AD110" s="21"/>
      <c r="AE110" s="20">
        <f t="shared" si="13"/>
        <v>3852</v>
      </c>
      <c r="AF110" s="22">
        <f t="shared" si="14"/>
        <v>8</v>
      </c>
      <c r="AG110" s="13">
        <f t="shared" si="15"/>
        <v>15408</v>
      </c>
    </row>
    <row r="111" spans="1:33" s="23" customFormat="1" ht="24.75" customHeight="1">
      <c r="A111" s="9">
        <v>105</v>
      </c>
      <c r="B111" s="1" t="s">
        <v>507</v>
      </c>
      <c r="C111" s="2" t="s">
        <v>184</v>
      </c>
      <c r="D111" s="10" t="s">
        <v>486</v>
      </c>
      <c r="E111" s="10" t="s">
        <v>488</v>
      </c>
      <c r="F111" s="1" t="s">
        <v>19</v>
      </c>
      <c r="G111" s="3">
        <v>4815</v>
      </c>
      <c r="H111" s="36"/>
      <c r="I111" s="14"/>
      <c r="J111" s="45">
        <v>2</v>
      </c>
      <c r="K111" s="16">
        <v>8</v>
      </c>
      <c r="L111" s="16">
        <v>0</v>
      </c>
      <c r="M111" s="17">
        <f t="shared" si="8"/>
        <v>8</v>
      </c>
      <c r="N111" s="18">
        <f t="shared" si="9"/>
        <v>38520</v>
      </c>
      <c r="O111" s="19">
        <v>2</v>
      </c>
      <c r="P111" s="20">
        <f t="shared" si="10"/>
        <v>9630</v>
      </c>
      <c r="Q111" s="21">
        <v>2</v>
      </c>
      <c r="R111" s="21"/>
      <c r="S111" s="21"/>
      <c r="T111" s="21"/>
      <c r="U111" s="20">
        <f t="shared" si="11"/>
        <v>9630</v>
      </c>
      <c r="V111" s="21">
        <v>2</v>
      </c>
      <c r="W111" s="21"/>
      <c r="X111" s="21"/>
      <c r="Y111" s="21"/>
      <c r="Z111" s="20">
        <f t="shared" si="12"/>
        <v>9630</v>
      </c>
      <c r="AA111" s="21">
        <v>2</v>
      </c>
      <c r="AB111" s="21"/>
      <c r="AC111" s="21"/>
      <c r="AD111" s="21"/>
      <c r="AE111" s="20">
        <f t="shared" si="13"/>
        <v>9630</v>
      </c>
      <c r="AF111" s="22">
        <f t="shared" si="14"/>
        <v>8</v>
      </c>
      <c r="AG111" s="13">
        <f t="shared" si="15"/>
        <v>38520</v>
      </c>
    </row>
    <row r="112" spans="1:33" s="23" customFormat="1" ht="24.75" customHeight="1">
      <c r="A112" s="9">
        <v>106</v>
      </c>
      <c r="B112" s="1" t="s">
        <v>508</v>
      </c>
      <c r="C112" s="2" t="s">
        <v>515</v>
      </c>
      <c r="D112" s="10" t="s">
        <v>486</v>
      </c>
      <c r="E112" s="10" t="s">
        <v>488</v>
      </c>
      <c r="F112" s="1" t="s">
        <v>19</v>
      </c>
      <c r="G112" s="3">
        <v>4975.5</v>
      </c>
      <c r="H112" s="36"/>
      <c r="I112" s="14"/>
      <c r="J112" s="45">
        <v>13</v>
      </c>
      <c r="K112" s="16">
        <v>12</v>
      </c>
      <c r="L112" s="16">
        <v>0</v>
      </c>
      <c r="M112" s="17">
        <f t="shared" si="8"/>
        <v>12</v>
      </c>
      <c r="N112" s="18">
        <f t="shared" si="9"/>
        <v>59706</v>
      </c>
      <c r="O112" s="19">
        <v>3</v>
      </c>
      <c r="P112" s="20">
        <f t="shared" si="10"/>
        <v>14926.5</v>
      </c>
      <c r="Q112" s="21">
        <v>3</v>
      </c>
      <c r="R112" s="21"/>
      <c r="S112" s="21"/>
      <c r="T112" s="21"/>
      <c r="U112" s="20">
        <f t="shared" si="11"/>
        <v>14926.5</v>
      </c>
      <c r="V112" s="21">
        <v>3</v>
      </c>
      <c r="W112" s="21"/>
      <c r="X112" s="21"/>
      <c r="Y112" s="21"/>
      <c r="Z112" s="20">
        <f t="shared" si="12"/>
        <v>14926.5</v>
      </c>
      <c r="AA112" s="21">
        <v>3</v>
      </c>
      <c r="AB112" s="21"/>
      <c r="AC112" s="21"/>
      <c r="AD112" s="21"/>
      <c r="AE112" s="20">
        <f t="shared" si="13"/>
        <v>14926.5</v>
      </c>
      <c r="AF112" s="22">
        <f t="shared" si="14"/>
        <v>12</v>
      </c>
      <c r="AG112" s="13">
        <f t="shared" si="15"/>
        <v>59706</v>
      </c>
    </row>
    <row r="113" spans="1:33" s="23" customFormat="1" ht="24.75" customHeight="1">
      <c r="A113" s="9">
        <v>107</v>
      </c>
      <c r="B113" s="1" t="s">
        <v>509</v>
      </c>
      <c r="C113" s="11" t="s">
        <v>510</v>
      </c>
      <c r="D113" s="10" t="s">
        <v>486</v>
      </c>
      <c r="E113" s="10" t="s">
        <v>488</v>
      </c>
      <c r="F113" s="12"/>
      <c r="G113" s="13"/>
      <c r="H113" s="36"/>
      <c r="I113" s="14"/>
      <c r="J113" s="15"/>
      <c r="K113" s="16"/>
      <c r="L113" s="16"/>
      <c r="M113" s="17"/>
      <c r="N113" s="18">
        <f>800000-547486</f>
        <v>252514</v>
      </c>
      <c r="O113" s="21">
        <v>1</v>
      </c>
      <c r="P113" s="54">
        <v>63128.5</v>
      </c>
      <c r="Q113" s="21">
        <v>1</v>
      </c>
      <c r="R113" s="21"/>
      <c r="S113" s="20">
        <v>63128.5</v>
      </c>
      <c r="T113" s="21"/>
      <c r="U113" s="20">
        <v>63128.5</v>
      </c>
      <c r="V113" s="21">
        <v>1</v>
      </c>
      <c r="W113" s="21"/>
      <c r="X113" s="21"/>
      <c r="Y113" s="21"/>
      <c r="Z113" s="20">
        <v>63128.5</v>
      </c>
      <c r="AA113" s="21">
        <v>1</v>
      </c>
      <c r="AB113" s="21"/>
      <c r="AC113" s="21"/>
      <c r="AD113" s="21"/>
      <c r="AE113" s="20">
        <v>63128.5</v>
      </c>
      <c r="AF113" s="22">
        <f t="shared" si="14"/>
        <v>4</v>
      </c>
      <c r="AG113" s="13">
        <f>800000-547486</f>
        <v>252514</v>
      </c>
    </row>
    <row r="114" spans="1:33" s="23" customFormat="1" ht="24.75" customHeight="1">
      <c r="A114" s="9"/>
      <c r="B114" s="9"/>
      <c r="C114" s="11"/>
      <c r="D114" s="10"/>
      <c r="E114" s="10"/>
      <c r="F114" s="12"/>
      <c r="G114" s="13"/>
      <c r="H114" s="36"/>
      <c r="I114" s="14"/>
      <c r="J114" s="15"/>
      <c r="K114" s="16"/>
      <c r="L114" s="16"/>
      <c r="M114" s="17"/>
      <c r="N114" s="18"/>
      <c r="O114" s="19"/>
      <c r="P114" s="20"/>
      <c r="Q114" s="21"/>
      <c r="R114" s="21"/>
      <c r="S114" s="21"/>
      <c r="T114" s="21"/>
      <c r="U114" s="20"/>
      <c r="V114" s="21"/>
      <c r="W114" s="21"/>
      <c r="X114" s="21"/>
      <c r="Y114" s="21"/>
      <c r="Z114" s="20"/>
      <c r="AA114" s="21"/>
      <c r="AB114" s="21"/>
      <c r="AC114" s="21"/>
      <c r="AD114" s="21"/>
      <c r="AE114" s="20"/>
      <c r="AF114" s="22"/>
      <c r="AG114" s="13"/>
    </row>
    <row r="115" spans="1:33" ht="24.75" customHeight="1">
      <c r="A115" s="10"/>
      <c r="B115" s="24"/>
      <c r="C115" s="24"/>
      <c r="D115" s="24"/>
      <c r="E115" s="24"/>
      <c r="F115" s="24"/>
      <c r="G115" s="25"/>
      <c r="H115" s="26"/>
      <c r="I115" s="25"/>
      <c r="J115" s="25"/>
      <c r="K115" s="25"/>
      <c r="L115" s="25"/>
      <c r="M115" s="27"/>
      <c r="N115" s="28"/>
      <c r="O115" s="29"/>
      <c r="P115" s="30"/>
      <c r="Q115" s="31"/>
      <c r="R115" s="31"/>
      <c r="S115" s="31"/>
      <c r="T115" s="31"/>
      <c r="U115" s="32"/>
      <c r="V115" s="31"/>
      <c r="W115" s="31"/>
      <c r="X115" s="31"/>
      <c r="Y115" s="31"/>
      <c r="Z115" s="30"/>
      <c r="AA115" s="31"/>
      <c r="AB115" s="31"/>
      <c r="AC115" s="31"/>
      <c r="AD115" s="31"/>
      <c r="AE115" s="33"/>
      <c r="AF115" s="34"/>
      <c r="AG115" s="33"/>
    </row>
    <row r="116" spans="1:33" ht="30" customHeight="1" thickBot="1">
      <c r="A116" s="378" t="s">
        <v>511</v>
      </c>
      <c r="B116" s="379"/>
      <c r="C116" s="379"/>
      <c r="D116" s="379"/>
      <c r="E116" s="379"/>
      <c r="F116" s="379"/>
      <c r="G116" s="380"/>
      <c r="H116" s="36"/>
      <c r="I116" s="14"/>
      <c r="J116" s="15"/>
      <c r="K116" s="16"/>
      <c r="L116" s="16"/>
      <c r="M116" s="37">
        <f>SUM(M7:M115)</f>
        <v>40664</v>
      </c>
      <c r="N116" s="38">
        <f>SUM(N7:N115)</f>
        <v>800000</v>
      </c>
      <c r="O116" s="37">
        <f>SUM(O7:O115)</f>
        <v>10167</v>
      </c>
      <c r="P116" s="37">
        <f>SUM(P7:P115)</f>
        <v>200000</v>
      </c>
      <c r="Q116" s="37">
        <f>SUM(Q7:Q115)</f>
        <v>10167</v>
      </c>
      <c r="R116" s="37" t="e">
        <f>#REF!+#REF!+#REF!+#REF!+#REF!+#REF!</f>
        <v>#REF!</v>
      </c>
      <c r="S116" s="37" t="e">
        <f>#REF!+#REF!+#REF!+#REF!+#REF!+#REF!</f>
        <v>#REF!</v>
      </c>
      <c r="T116" s="37" t="e">
        <f>#REF!+#REF!+#REF!+#REF!+#REF!+#REF!</f>
        <v>#REF!</v>
      </c>
      <c r="U116" s="37">
        <f>SUM(U7:U115)</f>
        <v>200000</v>
      </c>
      <c r="V116" s="37">
        <f>SUM(V7:V115)</f>
        <v>10167</v>
      </c>
      <c r="W116" s="37" t="e">
        <f>#REF!+#REF!+#REF!+#REF!+#REF!+#REF!</f>
        <v>#REF!</v>
      </c>
      <c r="X116" s="37" t="e">
        <f>#REF!+#REF!+#REF!+#REF!+#REF!+#REF!</f>
        <v>#REF!</v>
      </c>
      <c r="Y116" s="37" t="e">
        <f>#REF!+#REF!+#REF!+#REF!+#REF!+#REF!</f>
        <v>#REF!</v>
      </c>
      <c r="Z116" s="37">
        <f>SUM(Z7:Z115)</f>
        <v>200000</v>
      </c>
      <c r="AA116" s="37">
        <f>SUM(AA7:AA115)</f>
        <v>10167</v>
      </c>
      <c r="AB116" s="37" t="e">
        <f>#REF!+#REF!+#REF!+#REF!+#REF!+#REF!</f>
        <v>#REF!</v>
      </c>
      <c r="AC116" s="37" t="e">
        <f>#REF!+#REF!+#REF!+#REF!+#REF!+#REF!</f>
        <v>#REF!</v>
      </c>
      <c r="AD116" s="37" t="e">
        <f>#REF!+#REF!+#REF!+#REF!+#REF!+#REF!</f>
        <v>#REF!</v>
      </c>
      <c r="AE116" s="37">
        <f>SUM(AE7:AE115)</f>
        <v>200000</v>
      </c>
      <c r="AF116" s="37">
        <f>SUM(AF7:AF115)</f>
        <v>40668</v>
      </c>
      <c r="AG116" s="38">
        <f>SUM(AG7:AG115)</f>
        <v>800000</v>
      </c>
    </row>
    <row r="117" ht="24" thickTop="1">
      <c r="AG117" s="43"/>
    </row>
  </sheetData>
  <sheetProtection/>
  <mergeCells count="24">
    <mergeCell ref="V5:V6"/>
    <mergeCell ref="A5:A6"/>
    <mergeCell ref="C5:C6"/>
    <mergeCell ref="F5:F6"/>
    <mergeCell ref="O5:O6"/>
    <mergeCell ref="P5:P6"/>
    <mergeCell ref="Q5:Q6"/>
    <mergeCell ref="U5:U6"/>
    <mergeCell ref="A1:AE1"/>
    <mergeCell ref="A2:AE2"/>
    <mergeCell ref="A3:AE3"/>
    <mergeCell ref="Z5:Z6"/>
    <mergeCell ref="AA5:AA6"/>
    <mergeCell ref="AE5:AE6"/>
    <mergeCell ref="G5:G6"/>
    <mergeCell ref="H5:J5"/>
    <mergeCell ref="K5:K6"/>
    <mergeCell ref="L5:L6"/>
    <mergeCell ref="AF5:AG5"/>
    <mergeCell ref="A116:G116"/>
    <mergeCell ref="B5:B6"/>
    <mergeCell ref="D5:D6"/>
    <mergeCell ref="E5:E6"/>
    <mergeCell ref="M5:M6"/>
  </mergeCells>
  <printOptions/>
  <pageMargins left="0.11811023622047245" right="0.11811023622047245" top="0.31496062992125984" bottom="0.11811023622047245" header="0.11811023622047245" footer="0.1968503937007874"/>
  <pageSetup orientation="landscape" paperSize="9" scale="78" r:id="rId1"/>
  <headerFooter>
    <oddHeader xml:space="preserve">&amp;Rหน้า  &amp;P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0.8515625" style="473" customWidth="1"/>
    <col min="2" max="2" width="5.140625" style="473" customWidth="1"/>
    <col min="3" max="3" width="5.7109375" style="473" customWidth="1"/>
    <col min="4" max="4" width="48.00390625" style="473" customWidth="1"/>
    <col min="5" max="5" width="16.7109375" style="473" customWidth="1"/>
    <col min="6" max="6" width="8.57421875" style="473" customWidth="1"/>
    <col min="7" max="7" width="8.140625" style="473" customWidth="1"/>
    <col min="8" max="8" width="16.7109375" style="473" customWidth="1"/>
    <col min="9" max="9" width="18.28125" style="473" customWidth="1"/>
    <col min="10" max="13" width="9.140625" style="473" customWidth="1"/>
    <col min="14" max="14" width="12.28125" style="473" customWidth="1"/>
    <col min="15" max="15" width="10.8515625" style="473" customWidth="1"/>
    <col min="16" max="16" width="13.00390625" style="473" customWidth="1"/>
    <col min="17" max="17" width="13.57421875" style="473" customWidth="1"/>
    <col min="18" max="16384" width="9.140625" style="473" customWidth="1"/>
  </cols>
  <sheetData>
    <row r="2" spans="1:9" ht="21.75" customHeight="1">
      <c r="A2" s="472" t="s">
        <v>1946</v>
      </c>
      <c r="B2" s="472"/>
      <c r="C2" s="472"/>
      <c r="D2" s="472"/>
      <c r="E2" s="472"/>
      <c r="F2" s="472"/>
      <c r="G2" s="472"/>
      <c r="H2" s="472"/>
      <c r="I2" s="472"/>
    </row>
    <row r="3" spans="1:9" ht="21.75" customHeight="1">
      <c r="A3" s="475"/>
      <c r="B3" s="475"/>
      <c r="C3" s="475"/>
      <c r="D3" s="475"/>
      <c r="E3" s="474"/>
      <c r="F3" s="475"/>
      <c r="G3" s="475"/>
      <c r="H3" s="474"/>
      <c r="I3" s="474"/>
    </row>
    <row r="4" spans="1:9" ht="21.75" customHeight="1">
      <c r="A4" s="476" t="s">
        <v>197</v>
      </c>
      <c r="B4" s="476" t="s">
        <v>196</v>
      </c>
      <c r="C4" s="476" t="s">
        <v>1754</v>
      </c>
      <c r="D4" s="476" t="s">
        <v>487</v>
      </c>
      <c r="E4" s="476" t="s">
        <v>973</v>
      </c>
      <c r="F4" s="477" t="s">
        <v>484</v>
      </c>
      <c r="G4" s="478"/>
      <c r="H4" s="476" t="s">
        <v>1627</v>
      </c>
      <c r="I4" s="694" t="s">
        <v>1755</v>
      </c>
    </row>
    <row r="5" spans="1:9" ht="21.75" customHeight="1">
      <c r="A5" s="602"/>
      <c r="B5" s="602"/>
      <c r="C5" s="695" t="s">
        <v>1757</v>
      </c>
      <c r="D5" s="685" t="s">
        <v>1925</v>
      </c>
      <c r="E5" s="656">
        <v>7000</v>
      </c>
      <c r="F5" s="601">
        <v>7</v>
      </c>
      <c r="G5" s="618" t="s">
        <v>1762</v>
      </c>
      <c r="H5" s="658">
        <f>F5*E5</f>
        <v>49000</v>
      </c>
      <c r="I5" s="696" t="s">
        <v>1926</v>
      </c>
    </row>
    <row r="6" spans="1:9" ht="21.75" customHeight="1">
      <c r="A6" s="479"/>
      <c r="B6" s="479"/>
      <c r="C6" s="480" t="s">
        <v>1760</v>
      </c>
      <c r="D6" s="655" t="s">
        <v>1927</v>
      </c>
      <c r="E6" s="656">
        <v>6000</v>
      </c>
      <c r="F6" s="486">
        <v>1</v>
      </c>
      <c r="G6" s="486" t="s">
        <v>1762</v>
      </c>
      <c r="H6" s="657">
        <f aca="true" t="shared" si="0" ref="H6:H13">F6*E6</f>
        <v>6000</v>
      </c>
      <c r="I6" s="485" t="s">
        <v>1926</v>
      </c>
    </row>
    <row r="7" spans="1:9" ht="21.75" customHeight="1">
      <c r="A7" s="486"/>
      <c r="B7" s="486"/>
      <c r="C7" s="480" t="s">
        <v>1763</v>
      </c>
      <c r="D7" s="697" t="s">
        <v>1928</v>
      </c>
      <c r="E7" s="658">
        <v>5500</v>
      </c>
      <c r="F7" s="618">
        <v>1</v>
      </c>
      <c r="G7" s="486" t="s">
        <v>1762</v>
      </c>
      <c r="H7" s="656">
        <f t="shared" si="0"/>
        <v>5500</v>
      </c>
      <c r="I7" s="485" t="s">
        <v>1926</v>
      </c>
    </row>
    <row r="8" spans="1:9" ht="21.75" customHeight="1">
      <c r="A8" s="490"/>
      <c r="B8" s="481"/>
      <c r="C8" s="480" t="s">
        <v>1766</v>
      </c>
      <c r="D8" s="685" t="s">
        <v>1935</v>
      </c>
      <c r="E8" s="657">
        <v>4440</v>
      </c>
      <c r="F8" s="686">
        <v>1</v>
      </c>
      <c r="G8" s="486" t="s">
        <v>1762</v>
      </c>
      <c r="H8" s="658">
        <f t="shared" si="0"/>
        <v>4440</v>
      </c>
      <c r="I8" s="485" t="s">
        <v>1932</v>
      </c>
    </row>
    <row r="9" spans="1:9" ht="21.75" customHeight="1">
      <c r="A9" s="490"/>
      <c r="B9" s="481"/>
      <c r="C9" s="480" t="s">
        <v>1769</v>
      </c>
      <c r="D9" s="655" t="s">
        <v>1936</v>
      </c>
      <c r="E9" s="657">
        <v>4440</v>
      </c>
      <c r="F9" s="686">
        <v>1</v>
      </c>
      <c r="G9" s="486" t="s">
        <v>1762</v>
      </c>
      <c r="H9" s="657">
        <f t="shared" si="0"/>
        <v>4440</v>
      </c>
      <c r="I9" s="485" t="s">
        <v>1932</v>
      </c>
    </row>
    <row r="10" spans="1:9" ht="21.75" customHeight="1">
      <c r="A10" s="490"/>
      <c r="B10" s="481"/>
      <c r="C10" s="480" t="s">
        <v>1771</v>
      </c>
      <c r="D10" s="655" t="s">
        <v>1937</v>
      </c>
      <c r="E10" s="687">
        <v>15000</v>
      </c>
      <c r="F10" s="686">
        <v>1</v>
      </c>
      <c r="G10" s="483" t="s">
        <v>1938</v>
      </c>
      <c r="H10" s="657">
        <f t="shared" si="0"/>
        <v>15000</v>
      </c>
      <c r="I10" s="485" t="s">
        <v>1932</v>
      </c>
    </row>
    <row r="11" spans="1:9" ht="21.75" customHeight="1">
      <c r="A11" s="490"/>
      <c r="B11" s="481"/>
      <c r="C11" s="480" t="s">
        <v>1774</v>
      </c>
      <c r="D11" s="655" t="s">
        <v>1939</v>
      </c>
      <c r="E11" s="657">
        <v>10000</v>
      </c>
      <c r="F11" s="688">
        <v>1</v>
      </c>
      <c r="G11" s="483" t="s">
        <v>1940</v>
      </c>
      <c r="H11" s="657">
        <f t="shared" si="0"/>
        <v>10000</v>
      </c>
      <c r="I11" s="485" t="s">
        <v>1932</v>
      </c>
    </row>
    <row r="12" spans="1:9" ht="21.75" customHeight="1">
      <c r="A12" s="490"/>
      <c r="B12" s="481"/>
      <c r="C12" s="480" t="s">
        <v>1776</v>
      </c>
      <c r="D12" s="691" t="s">
        <v>1943</v>
      </c>
      <c r="E12" s="658">
        <v>100000</v>
      </c>
      <c r="F12" s="483">
        <v>1</v>
      </c>
      <c r="G12" s="483" t="s">
        <v>1762</v>
      </c>
      <c r="H12" s="657">
        <f t="shared" si="0"/>
        <v>100000</v>
      </c>
      <c r="I12" s="492" t="s">
        <v>1944</v>
      </c>
    </row>
    <row r="13" spans="1:9" ht="21.75" customHeight="1">
      <c r="A13" s="490"/>
      <c r="B13" s="481"/>
      <c r="C13" s="480" t="s">
        <v>1779</v>
      </c>
      <c r="D13" s="479" t="s">
        <v>1945</v>
      </c>
      <c r="E13" s="489">
        <v>100000</v>
      </c>
      <c r="F13" s="483">
        <v>1</v>
      </c>
      <c r="G13" s="483" t="s">
        <v>1762</v>
      </c>
      <c r="H13" s="656">
        <f t="shared" si="0"/>
        <v>100000</v>
      </c>
      <c r="I13" s="492" t="s">
        <v>1944</v>
      </c>
    </row>
    <row r="14" spans="1:9" s="704" customFormat="1" ht="21.75" customHeight="1">
      <c r="A14" s="698"/>
      <c r="B14" s="699"/>
      <c r="C14" s="480" t="s">
        <v>1809</v>
      </c>
      <c r="D14" s="700" t="s">
        <v>1931</v>
      </c>
      <c r="E14" s="701">
        <v>200000</v>
      </c>
      <c r="F14" s="702">
        <v>1</v>
      </c>
      <c r="G14" s="702" t="s">
        <v>1762</v>
      </c>
      <c r="H14" s="701">
        <v>200000</v>
      </c>
      <c r="I14" s="703" t="s">
        <v>1932</v>
      </c>
    </row>
    <row r="15" spans="1:9" ht="21.75" customHeight="1">
      <c r="A15" s="479"/>
      <c r="B15" s="481"/>
      <c r="C15" s="480"/>
      <c r="D15" s="481"/>
      <c r="E15" s="489"/>
      <c r="F15" s="486"/>
      <c r="G15" s="483"/>
      <c r="H15" s="693">
        <f>SUM(H5:H14)</f>
        <v>494380</v>
      </c>
      <c r="I15" s="486"/>
    </row>
    <row r="16" spans="1:8" ht="21.75" customHeight="1">
      <c r="A16" s="504"/>
      <c r="B16" s="518"/>
      <c r="D16" s="518"/>
      <c r="G16" s="518"/>
      <c r="H16" s="498"/>
    </row>
    <row r="17" ht="21.75" customHeight="1"/>
    <row r="18" ht="21.75" customHeight="1"/>
    <row r="19" ht="21.75" customHeight="1"/>
    <row r="20" ht="24" customHeight="1"/>
  </sheetData>
  <sheetProtection/>
  <mergeCells count="2">
    <mergeCell ref="A2:I2"/>
    <mergeCell ref="F4:G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G98"/>
  <sheetViews>
    <sheetView view="pageBreakPreview" zoomScale="80" zoomScaleSheetLayoutView="80" zoomScalePageLayoutView="0" workbookViewId="0" topLeftCell="A1">
      <pane xSplit="10" ySplit="6" topLeftCell="K91" activePane="bottomRight" state="frozen"/>
      <selection pane="topLeft" activeCell="A1" sqref="A1"/>
      <selection pane="topRight" activeCell="K1" sqref="K1"/>
      <selection pane="bottomLeft" activeCell="A7" sqref="A7"/>
      <selection pane="bottomRight" activeCell="A1" sqref="A1:AE1"/>
    </sheetView>
  </sheetViews>
  <sheetFormatPr defaultColWidth="9.140625" defaultRowHeight="12.75"/>
  <cols>
    <col min="1" max="1" width="6.7109375" style="39" customWidth="1"/>
    <col min="2" max="2" width="8.28125" style="39" hidden="1" customWidth="1"/>
    <col min="3" max="3" width="25.7109375" style="40" customWidth="1"/>
    <col min="4" max="4" width="14.00390625" style="39" hidden="1" customWidth="1"/>
    <col min="5" max="5" width="12.7109375" style="39" hidden="1" customWidth="1"/>
    <col min="6" max="7" width="9.7109375" style="41" customWidth="1"/>
    <col min="8" max="10" width="6.7109375" style="39" customWidth="1"/>
    <col min="11" max="11" width="8.7109375" style="35" customWidth="1"/>
    <col min="12" max="12" width="9.140625" style="35" customWidth="1"/>
    <col min="13" max="13" width="8.7109375" style="42" customWidth="1"/>
    <col min="14" max="14" width="13.7109375" style="42" hidden="1" customWidth="1"/>
    <col min="15" max="15" width="8.7109375" style="41" customWidth="1"/>
    <col min="16" max="16" width="10.7109375" style="8" customWidth="1"/>
    <col min="17" max="17" width="8.7109375" style="39" customWidth="1"/>
    <col min="18" max="20" width="8.7109375" style="39" hidden="1" customWidth="1"/>
    <col min="21" max="21" width="10.7109375" style="8" customWidth="1"/>
    <col min="22" max="22" width="8.7109375" style="39" customWidth="1"/>
    <col min="23" max="25" width="8.7109375" style="39" hidden="1" customWidth="1"/>
    <col min="26" max="26" width="10.7109375" style="8" customWidth="1"/>
    <col min="27" max="27" width="8.7109375" style="39" customWidth="1"/>
    <col min="28" max="30" width="8.7109375" style="39" hidden="1" customWidth="1"/>
    <col min="31" max="31" width="10.7109375" style="41" customWidth="1"/>
    <col min="32" max="32" width="5.7109375" style="41" customWidth="1"/>
    <col min="33" max="33" width="10.7109375" style="41" customWidth="1"/>
    <col min="34" max="16384" width="9.140625" style="35" customWidth="1"/>
  </cols>
  <sheetData>
    <row r="1" spans="1:33" s="4" customFormat="1" ht="36.75" customHeight="1">
      <c r="A1" s="393" t="s">
        <v>518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44"/>
      <c r="AG1" s="44"/>
    </row>
    <row r="2" spans="1:33" s="4" customFormat="1" ht="36.75" customHeight="1">
      <c r="A2" s="393" t="s">
        <v>513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44"/>
      <c r="AG2" s="44"/>
    </row>
    <row r="3" spans="1:33" s="4" customFormat="1" ht="36.75" customHeight="1">
      <c r="A3" s="393" t="s">
        <v>514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44"/>
      <c r="AG3" s="44"/>
    </row>
    <row r="4" spans="1:31" s="4" customFormat="1" ht="14.25" customHeight="1" thickBot="1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7"/>
      <c r="N4" s="7"/>
      <c r="O4" s="5"/>
      <c r="P4" s="8"/>
      <c r="Q4" s="5"/>
      <c r="R4" s="5"/>
      <c r="S4" s="5"/>
      <c r="T4" s="5"/>
      <c r="U4" s="8"/>
      <c r="V4" s="5"/>
      <c r="W4" s="5"/>
      <c r="X4" s="5"/>
      <c r="Y4" s="5"/>
      <c r="Z4" s="8"/>
      <c r="AA4" s="5"/>
      <c r="AB4" s="5"/>
      <c r="AC4" s="5"/>
      <c r="AD4" s="5"/>
      <c r="AE4" s="5"/>
    </row>
    <row r="5" spans="1:33" s="23" customFormat="1" ht="30" customHeight="1">
      <c r="A5" s="400" t="s">
        <v>196</v>
      </c>
      <c r="B5" s="381" t="s">
        <v>466</v>
      </c>
      <c r="C5" s="381" t="s">
        <v>487</v>
      </c>
      <c r="D5" s="383" t="s">
        <v>467</v>
      </c>
      <c r="E5" s="383" t="s">
        <v>197</v>
      </c>
      <c r="F5" s="369" t="s">
        <v>468</v>
      </c>
      <c r="G5" s="369" t="s">
        <v>469</v>
      </c>
      <c r="H5" s="371" t="s">
        <v>470</v>
      </c>
      <c r="I5" s="372"/>
      <c r="J5" s="373"/>
      <c r="K5" s="374" t="s">
        <v>490</v>
      </c>
      <c r="L5" s="374" t="s">
        <v>471</v>
      </c>
      <c r="M5" s="385" t="s">
        <v>491</v>
      </c>
      <c r="N5" s="51" t="s">
        <v>472</v>
      </c>
      <c r="O5" s="387" t="s">
        <v>473</v>
      </c>
      <c r="P5" s="389" t="s">
        <v>474</v>
      </c>
      <c r="Q5" s="391" t="s">
        <v>475</v>
      </c>
      <c r="R5" s="46"/>
      <c r="S5" s="46"/>
      <c r="T5" s="46"/>
      <c r="U5" s="389" t="s">
        <v>476</v>
      </c>
      <c r="V5" s="391" t="s">
        <v>477</v>
      </c>
      <c r="W5" s="46"/>
      <c r="X5" s="46"/>
      <c r="Y5" s="46"/>
      <c r="Z5" s="394" t="s">
        <v>478</v>
      </c>
      <c r="AA5" s="396" t="s">
        <v>479</v>
      </c>
      <c r="AB5" s="46"/>
      <c r="AC5" s="46"/>
      <c r="AD5" s="46"/>
      <c r="AE5" s="398" t="s">
        <v>480</v>
      </c>
      <c r="AF5" s="376" t="s">
        <v>481</v>
      </c>
      <c r="AG5" s="377"/>
    </row>
    <row r="6" spans="1:33" s="23" customFormat="1" ht="60" customHeight="1" thickBot="1">
      <c r="A6" s="401"/>
      <c r="B6" s="382"/>
      <c r="C6" s="382"/>
      <c r="D6" s="384"/>
      <c r="E6" s="384"/>
      <c r="F6" s="370"/>
      <c r="G6" s="370"/>
      <c r="H6" s="50" t="s">
        <v>482</v>
      </c>
      <c r="I6" s="50" t="s">
        <v>483</v>
      </c>
      <c r="J6" s="50" t="s">
        <v>489</v>
      </c>
      <c r="K6" s="375"/>
      <c r="L6" s="375"/>
      <c r="M6" s="386"/>
      <c r="N6" s="52" t="s">
        <v>492</v>
      </c>
      <c r="O6" s="388"/>
      <c r="P6" s="390"/>
      <c r="Q6" s="392"/>
      <c r="R6" s="47">
        <v>21551</v>
      </c>
      <c r="S6" s="47">
        <v>21582</v>
      </c>
      <c r="T6" s="47">
        <v>21610</v>
      </c>
      <c r="U6" s="390"/>
      <c r="V6" s="392"/>
      <c r="W6" s="47">
        <v>21641</v>
      </c>
      <c r="X6" s="47">
        <v>21671</v>
      </c>
      <c r="Y6" s="48">
        <v>21702</v>
      </c>
      <c r="Z6" s="395"/>
      <c r="AA6" s="397"/>
      <c r="AB6" s="47">
        <v>21732</v>
      </c>
      <c r="AC6" s="47">
        <v>21763</v>
      </c>
      <c r="AD6" s="48">
        <v>21794</v>
      </c>
      <c r="AE6" s="399"/>
      <c r="AF6" s="53" t="s">
        <v>484</v>
      </c>
      <c r="AG6" s="49" t="s">
        <v>485</v>
      </c>
    </row>
    <row r="7" spans="1:33" s="23" customFormat="1" ht="24.75" customHeight="1">
      <c r="A7" s="9">
        <v>1</v>
      </c>
      <c r="B7" s="1" t="s">
        <v>254</v>
      </c>
      <c r="C7" s="2" t="s">
        <v>8</v>
      </c>
      <c r="D7" s="10" t="s">
        <v>486</v>
      </c>
      <c r="E7" s="10" t="s">
        <v>526</v>
      </c>
      <c r="F7" s="1" t="s">
        <v>9</v>
      </c>
      <c r="G7" s="3">
        <v>1000</v>
      </c>
      <c r="H7" s="14"/>
      <c r="I7" s="14"/>
      <c r="J7" s="45">
        <v>11</v>
      </c>
      <c r="K7" s="16">
        <v>48</v>
      </c>
      <c r="L7" s="16">
        <v>0</v>
      </c>
      <c r="M7" s="17">
        <f>K7-L7</f>
        <v>48</v>
      </c>
      <c r="N7" s="18">
        <f>M7*G7</f>
        <v>48000</v>
      </c>
      <c r="O7" s="19">
        <v>12</v>
      </c>
      <c r="P7" s="20">
        <f>O7*G7</f>
        <v>12000</v>
      </c>
      <c r="Q7" s="21">
        <v>12</v>
      </c>
      <c r="R7" s="21"/>
      <c r="S7" s="21"/>
      <c r="T7" s="21"/>
      <c r="U7" s="20">
        <f>Q7*G7</f>
        <v>12000</v>
      </c>
      <c r="V7" s="21">
        <v>12</v>
      </c>
      <c r="W7" s="21"/>
      <c r="X7" s="21"/>
      <c r="Y7" s="21"/>
      <c r="Z7" s="20">
        <f>V7*G7</f>
        <v>12000</v>
      </c>
      <c r="AA7" s="21">
        <v>12</v>
      </c>
      <c r="AB7" s="21"/>
      <c r="AC7" s="21"/>
      <c r="AD7" s="21"/>
      <c r="AE7" s="20">
        <f>AA7*G7</f>
        <v>12000</v>
      </c>
      <c r="AF7" s="22">
        <f>O7+Q7+V7+AA7</f>
        <v>48</v>
      </c>
      <c r="AG7" s="13">
        <f>AF7*G7</f>
        <v>48000</v>
      </c>
    </row>
    <row r="8" spans="1:33" s="23" customFormat="1" ht="24.75" customHeight="1">
      <c r="A8" s="9">
        <v>2</v>
      </c>
      <c r="B8" s="1" t="s">
        <v>259</v>
      </c>
      <c r="C8" s="2" t="s">
        <v>193</v>
      </c>
      <c r="D8" s="10" t="s">
        <v>486</v>
      </c>
      <c r="E8" s="10" t="s">
        <v>526</v>
      </c>
      <c r="F8" s="1" t="s">
        <v>16</v>
      </c>
      <c r="G8" s="3">
        <v>83.34</v>
      </c>
      <c r="H8" s="36"/>
      <c r="I8" s="14"/>
      <c r="J8" s="45">
        <v>592</v>
      </c>
      <c r="K8" s="16">
        <v>560</v>
      </c>
      <c r="L8" s="16">
        <v>0</v>
      </c>
      <c r="M8" s="17">
        <f aca="true" t="shared" si="0" ref="M8:M71">K8-L8</f>
        <v>560</v>
      </c>
      <c r="N8" s="18">
        <f aca="true" t="shared" si="1" ref="N8:N71">M8*G8</f>
        <v>46670.4</v>
      </c>
      <c r="O8" s="19">
        <v>140</v>
      </c>
      <c r="P8" s="20">
        <f aca="true" t="shared" si="2" ref="P8:P71">O8*G8</f>
        <v>11667.6</v>
      </c>
      <c r="Q8" s="21">
        <v>140</v>
      </c>
      <c r="R8" s="21"/>
      <c r="S8" s="21"/>
      <c r="T8" s="21"/>
      <c r="U8" s="20">
        <f aca="true" t="shared" si="3" ref="U8:U71">Q8*G8</f>
        <v>11667.6</v>
      </c>
      <c r="V8" s="21">
        <v>140</v>
      </c>
      <c r="W8" s="21"/>
      <c r="X8" s="21"/>
      <c r="Y8" s="21"/>
      <c r="Z8" s="20">
        <f aca="true" t="shared" si="4" ref="Z8:Z71">V8*G8</f>
        <v>11667.6</v>
      </c>
      <c r="AA8" s="21">
        <v>140</v>
      </c>
      <c r="AB8" s="21"/>
      <c r="AC8" s="21"/>
      <c r="AD8" s="21"/>
      <c r="AE8" s="20">
        <f aca="true" t="shared" si="5" ref="AE8:AE71">AA8*G8</f>
        <v>11667.6</v>
      </c>
      <c r="AF8" s="22">
        <f aca="true" t="shared" si="6" ref="AF8:AF71">O8+Q8+V8+AA8</f>
        <v>560</v>
      </c>
      <c r="AG8" s="13">
        <f aca="true" t="shared" si="7" ref="AG8:AG71">AF8*G8</f>
        <v>46670.4</v>
      </c>
    </row>
    <row r="9" spans="1:33" s="23" customFormat="1" ht="24.75" customHeight="1">
      <c r="A9" s="9">
        <v>3</v>
      </c>
      <c r="B9" s="1" t="s">
        <v>260</v>
      </c>
      <c r="C9" s="2" t="s">
        <v>188</v>
      </c>
      <c r="D9" s="10" t="s">
        <v>486</v>
      </c>
      <c r="E9" s="10" t="s">
        <v>526</v>
      </c>
      <c r="F9" s="1" t="s">
        <v>21</v>
      </c>
      <c r="G9" s="3">
        <v>63.75</v>
      </c>
      <c r="H9" s="36"/>
      <c r="I9" s="14"/>
      <c r="J9" s="45">
        <v>1585</v>
      </c>
      <c r="K9" s="16">
        <v>1440</v>
      </c>
      <c r="L9" s="16">
        <v>0</v>
      </c>
      <c r="M9" s="17">
        <f t="shared" si="0"/>
        <v>1440</v>
      </c>
      <c r="N9" s="18">
        <f t="shared" si="1"/>
        <v>91800</v>
      </c>
      <c r="O9" s="19">
        <v>360</v>
      </c>
      <c r="P9" s="20">
        <f t="shared" si="2"/>
        <v>22950</v>
      </c>
      <c r="Q9" s="21">
        <v>360</v>
      </c>
      <c r="R9" s="21"/>
      <c r="S9" s="21"/>
      <c r="T9" s="21"/>
      <c r="U9" s="20">
        <f t="shared" si="3"/>
        <v>22950</v>
      </c>
      <c r="V9" s="21">
        <v>360</v>
      </c>
      <c r="W9" s="21"/>
      <c r="X9" s="21"/>
      <c r="Y9" s="21"/>
      <c r="Z9" s="20">
        <f t="shared" si="4"/>
        <v>22950</v>
      </c>
      <c r="AA9" s="21">
        <v>360</v>
      </c>
      <c r="AB9" s="21"/>
      <c r="AC9" s="21"/>
      <c r="AD9" s="21"/>
      <c r="AE9" s="20">
        <f t="shared" si="5"/>
        <v>22950</v>
      </c>
      <c r="AF9" s="22">
        <f t="shared" si="6"/>
        <v>1440</v>
      </c>
      <c r="AG9" s="13">
        <f t="shared" si="7"/>
        <v>91800</v>
      </c>
    </row>
    <row r="10" spans="1:33" s="23" customFormat="1" ht="24.75" customHeight="1">
      <c r="A10" s="9">
        <v>4</v>
      </c>
      <c r="B10" s="1" t="s">
        <v>261</v>
      </c>
      <c r="C10" s="2" t="s">
        <v>20</v>
      </c>
      <c r="D10" s="10" t="s">
        <v>486</v>
      </c>
      <c r="E10" s="10" t="s">
        <v>526</v>
      </c>
      <c r="F10" s="1" t="s">
        <v>16</v>
      </c>
      <c r="G10" s="3">
        <v>6</v>
      </c>
      <c r="H10" s="36"/>
      <c r="I10" s="14"/>
      <c r="J10" s="45">
        <v>246</v>
      </c>
      <c r="K10" s="16">
        <v>240</v>
      </c>
      <c r="L10" s="16">
        <v>0</v>
      </c>
      <c r="M10" s="17">
        <f t="shared" si="0"/>
        <v>240</v>
      </c>
      <c r="N10" s="18">
        <f t="shared" si="1"/>
        <v>1440</v>
      </c>
      <c r="O10" s="19">
        <v>60</v>
      </c>
      <c r="P10" s="20">
        <f t="shared" si="2"/>
        <v>360</v>
      </c>
      <c r="Q10" s="21">
        <v>60</v>
      </c>
      <c r="R10" s="21"/>
      <c r="S10" s="21"/>
      <c r="T10" s="21"/>
      <c r="U10" s="20">
        <f t="shared" si="3"/>
        <v>360</v>
      </c>
      <c r="V10" s="21">
        <v>60</v>
      </c>
      <c r="W10" s="21"/>
      <c r="X10" s="21"/>
      <c r="Y10" s="21"/>
      <c r="Z10" s="20">
        <f t="shared" si="4"/>
        <v>360</v>
      </c>
      <c r="AA10" s="21">
        <v>60</v>
      </c>
      <c r="AB10" s="21"/>
      <c r="AC10" s="21"/>
      <c r="AD10" s="21"/>
      <c r="AE10" s="20">
        <f t="shared" si="5"/>
        <v>360</v>
      </c>
      <c r="AF10" s="22">
        <f t="shared" si="6"/>
        <v>240</v>
      </c>
      <c r="AG10" s="13">
        <f t="shared" si="7"/>
        <v>1440</v>
      </c>
    </row>
    <row r="11" spans="1:33" s="23" customFormat="1" ht="24.75" customHeight="1">
      <c r="A11" s="9">
        <v>5</v>
      </c>
      <c r="B11" s="1" t="s">
        <v>262</v>
      </c>
      <c r="C11" s="2" t="s">
        <v>25</v>
      </c>
      <c r="D11" s="10" t="s">
        <v>486</v>
      </c>
      <c r="E11" s="10" t="s">
        <v>526</v>
      </c>
      <c r="F11" s="1" t="s">
        <v>26</v>
      </c>
      <c r="G11" s="3">
        <v>75</v>
      </c>
      <c r="H11" s="36"/>
      <c r="I11" s="14"/>
      <c r="J11" s="45">
        <v>31</v>
      </c>
      <c r="K11" s="16">
        <v>32</v>
      </c>
      <c r="L11" s="16">
        <v>0</v>
      </c>
      <c r="M11" s="17">
        <f t="shared" si="0"/>
        <v>32</v>
      </c>
      <c r="N11" s="18">
        <f t="shared" si="1"/>
        <v>2400</v>
      </c>
      <c r="O11" s="19">
        <v>8</v>
      </c>
      <c r="P11" s="20">
        <f t="shared" si="2"/>
        <v>600</v>
      </c>
      <c r="Q11" s="21">
        <v>8</v>
      </c>
      <c r="R11" s="21"/>
      <c r="S11" s="21"/>
      <c r="T11" s="21"/>
      <c r="U11" s="20">
        <f t="shared" si="3"/>
        <v>600</v>
      </c>
      <c r="V11" s="21">
        <v>8</v>
      </c>
      <c r="W11" s="21"/>
      <c r="X11" s="21"/>
      <c r="Y11" s="21"/>
      <c r="Z11" s="20">
        <f t="shared" si="4"/>
        <v>600</v>
      </c>
      <c r="AA11" s="21">
        <v>8</v>
      </c>
      <c r="AB11" s="21"/>
      <c r="AC11" s="21"/>
      <c r="AD11" s="21"/>
      <c r="AE11" s="20">
        <f t="shared" si="5"/>
        <v>600</v>
      </c>
      <c r="AF11" s="22">
        <f t="shared" si="6"/>
        <v>32</v>
      </c>
      <c r="AG11" s="13">
        <f t="shared" si="7"/>
        <v>2400</v>
      </c>
    </row>
    <row r="12" spans="1:33" s="23" customFormat="1" ht="24.75" customHeight="1">
      <c r="A12" s="9">
        <v>6</v>
      </c>
      <c r="B12" s="1" t="s">
        <v>263</v>
      </c>
      <c r="C12" s="2" t="s">
        <v>203</v>
      </c>
      <c r="D12" s="10" t="s">
        <v>486</v>
      </c>
      <c r="E12" s="10" t="s">
        <v>526</v>
      </c>
      <c r="F12" s="1" t="s">
        <v>26</v>
      </c>
      <c r="G12" s="3">
        <v>75</v>
      </c>
      <c r="H12" s="36"/>
      <c r="I12" s="14"/>
      <c r="J12" s="45">
        <v>5</v>
      </c>
      <c r="K12" s="16">
        <v>4</v>
      </c>
      <c r="L12" s="16">
        <v>0</v>
      </c>
      <c r="M12" s="17">
        <f t="shared" si="0"/>
        <v>4</v>
      </c>
      <c r="N12" s="18">
        <f t="shared" si="1"/>
        <v>300</v>
      </c>
      <c r="O12" s="19">
        <v>1</v>
      </c>
      <c r="P12" s="20">
        <f t="shared" si="2"/>
        <v>75</v>
      </c>
      <c r="Q12" s="21">
        <v>1</v>
      </c>
      <c r="R12" s="21"/>
      <c r="S12" s="21"/>
      <c r="T12" s="21"/>
      <c r="U12" s="20">
        <f t="shared" si="3"/>
        <v>75</v>
      </c>
      <c r="V12" s="21">
        <v>1</v>
      </c>
      <c r="W12" s="21"/>
      <c r="X12" s="21"/>
      <c r="Y12" s="21"/>
      <c r="Z12" s="20">
        <f t="shared" si="4"/>
        <v>75</v>
      </c>
      <c r="AA12" s="21">
        <v>1</v>
      </c>
      <c r="AB12" s="21"/>
      <c r="AC12" s="21"/>
      <c r="AD12" s="21"/>
      <c r="AE12" s="20">
        <f t="shared" si="5"/>
        <v>75</v>
      </c>
      <c r="AF12" s="22">
        <f t="shared" si="6"/>
        <v>4</v>
      </c>
      <c r="AG12" s="13">
        <f t="shared" si="7"/>
        <v>300</v>
      </c>
    </row>
    <row r="13" spans="1:33" s="23" customFormat="1" ht="24.75" customHeight="1">
      <c r="A13" s="9">
        <v>7</v>
      </c>
      <c r="B13" s="1" t="s">
        <v>264</v>
      </c>
      <c r="C13" s="2" t="s">
        <v>27</v>
      </c>
      <c r="D13" s="10" t="s">
        <v>486</v>
      </c>
      <c r="E13" s="10" t="s">
        <v>526</v>
      </c>
      <c r="F13" s="1" t="s">
        <v>26</v>
      </c>
      <c r="G13" s="3">
        <v>55</v>
      </c>
      <c r="H13" s="36"/>
      <c r="I13" s="14"/>
      <c r="J13" s="45">
        <v>3</v>
      </c>
      <c r="K13" s="16">
        <v>4</v>
      </c>
      <c r="L13" s="16">
        <v>0</v>
      </c>
      <c r="M13" s="17">
        <f t="shared" si="0"/>
        <v>4</v>
      </c>
      <c r="N13" s="18">
        <f t="shared" si="1"/>
        <v>220</v>
      </c>
      <c r="O13" s="19">
        <v>1</v>
      </c>
      <c r="P13" s="20">
        <f t="shared" si="2"/>
        <v>55</v>
      </c>
      <c r="Q13" s="21">
        <v>1</v>
      </c>
      <c r="R13" s="21"/>
      <c r="S13" s="21"/>
      <c r="T13" s="21"/>
      <c r="U13" s="20">
        <f t="shared" si="3"/>
        <v>55</v>
      </c>
      <c r="V13" s="21">
        <v>1</v>
      </c>
      <c r="W13" s="21"/>
      <c r="X13" s="21"/>
      <c r="Y13" s="21"/>
      <c r="Z13" s="20">
        <f t="shared" si="4"/>
        <v>55</v>
      </c>
      <c r="AA13" s="21">
        <v>1</v>
      </c>
      <c r="AB13" s="21"/>
      <c r="AC13" s="21"/>
      <c r="AD13" s="21"/>
      <c r="AE13" s="20">
        <f t="shared" si="5"/>
        <v>55</v>
      </c>
      <c r="AF13" s="22">
        <f t="shared" si="6"/>
        <v>4</v>
      </c>
      <c r="AG13" s="13">
        <f t="shared" si="7"/>
        <v>220</v>
      </c>
    </row>
    <row r="14" spans="1:33" s="23" customFormat="1" ht="24.75" customHeight="1">
      <c r="A14" s="9">
        <v>8</v>
      </c>
      <c r="B14" s="1" t="s">
        <v>265</v>
      </c>
      <c r="C14" s="2" t="s">
        <v>28</v>
      </c>
      <c r="D14" s="10" t="s">
        <v>486</v>
      </c>
      <c r="E14" s="10" t="s">
        <v>526</v>
      </c>
      <c r="F14" s="1" t="s">
        <v>26</v>
      </c>
      <c r="G14" s="3">
        <v>65</v>
      </c>
      <c r="H14" s="36"/>
      <c r="I14" s="14"/>
      <c r="J14" s="45">
        <v>1</v>
      </c>
      <c r="K14" s="16">
        <v>4</v>
      </c>
      <c r="L14" s="16">
        <v>0</v>
      </c>
      <c r="M14" s="17">
        <f t="shared" si="0"/>
        <v>4</v>
      </c>
      <c r="N14" s="18">
        <f t="shared" si="1"/>
        <v>260</v>
      </c>
      <c r="O14" s="19">
        <v>1</v>
      </c>
      <c r="P14" s="20">
        <f t="shared" si="2"/>
        <v>65</v>
      </c>
      <c r="Q14" s="21">
        <v>1</v>
      </c>
      <c r="R14" s="21"/>
      <c r="S14" s="21"/>
      <c r="T14" s="21"/>
      <c r="U14" s="20">
        <f t="shared" si="3"/>
        <v>65</v>
      </c>
      <c r="V14" s="21">
        <v>1</v>
      </c>
      <c r="W14" s="21"/>
      <c r="X14" s="21"/>
      <c r="Y14" s="21"/>
      <c r="Z14" s="20">
        <f t="shared" si="4"/>
        <v>65</v>
      </c>
      <c r="AA14" s="21">
        <v>1</v>
      </c>
      <c r="AB14" s="21"/>
      <c r="AC14" s="21"/>
      <c r="AD14" s="21"/>
      <c r="AE14" s="20">
        <f t="shared" si="5"/>
        <v>65</v>
      </c>
      <c r="AF14" s="22">
        <f t="shared" si="6"/>
        <v>4</v>
      </c>
      <c r="AG14" s="13">
        <f t="shared" si="7"/>
        <v>260</v>
      </c>
    </row>
    <row r="15" spans="1:33" s="23" customFormat="1" ht="24.75" customHeight="1">
      <c r="A15" s="9">
        <v>9</v>
      </c>
      <c r="B15" s="1" t="s">
        <v>266</v>
      </c>
      <c r="C15" s="2" t="s">
        <v>440</v>
      </c>
      <c r="D15" s="10" t="s">
        <v>486</v>
      </c>
      <c r="E15" s="10" t="s">
        <v>526</v>
      </c>
      <c r="F15" s="1" t="s">
        <v>26</v>
      </c>
      <c r="G15" s="3">
        <v>20</v>
      </c>
      <c r="H15" s="36"/>
      <c r="I15" s="14"/>
      <c r="J15" s="45">
        <v>81</v>
      </c>
      <c r="K15" s="16">
        <v>80</v>
      </c>
      <c r="L15" s="16">
        <v>0</v>
      </c>
      <c r="M15" s="17">
        <f t="shared" si="0"/>
        <v>80</v>
      </c>
      <c r="N15" s="18">
        <f t="shared" si="1"/>
        <v>1600</v>
      </c>
      <c r="O15" s="19">
        <v>20</v>
      </c>
      <c r="P15" s="20">
        <f t="shared" si="2"/>
        <v>400</v>
      </c>
      <c r="Q15" s="21">
        <v>20</v>
      </c>
      <c r="R15" s="21"/>
      <c r="S15" s="21"/>
      <c r="T15" s="21"/>
      <c r="U15" s="20">
        <f t="shared" si="3"/>
        <v>400</v>
      </c>
      <c r="V15" s="21">
        <v>20</v>
      </c>
      <c r="W15" s="21"/>
      <c r="X15" s="21"/>
      <c r="Y15" s="21"/>
      <c r="Z15" s="20">
        <f t="shared" si="4"/>
        <v>400</v>
      </c>
      <c r="AA15" s="21">
        <v>20</v>
      </c>
      <c r="AB15" s="21"/>
      <c r="AC15" s="21"/>
      <c r="AD15" s="21"/>
      <c r="AE15" s="20">
        <f t="shared" si="5"/>
        <v>400</v>
      </c>
      <c r="AF15" s="22">
        <f t="shared" si="6"/>
        <v>80</v>
      </c>
      <c r="AG15" s="13">
        <f t="shared" si="7"/>
        <v>1600</v>
      </c>
    </row>
    <row r="16" spans="1:33" s="23" customFormat="1" ht="24.75" customHeight="1">
      <c r="A16" s="9">
        <v>10</v>
      </c>
      <c r="B16" s="1" t="s">
        <v>267</v>
      </c>
      <c r="C16" s="2" t="s">
        <v>42</v>
      </c>
      <c r="D16" s="10" t="s">
        <v>486</v>
      </c>
      <c r="E16" s="10" t="s">
        <v>526</v>
      </c>
      <c r="F16" s="1" t="s">
        <v>16</v>
      </c>
      <c r="G16" s="3">
        <v>30</v>
      </c>
      <c r="H16" s="36"/>
      <c r="I16" s="14"/>
      <c r="J16" s="45">
        <v>12</v>
      </c>
      <c r="K16" s="16">
        <v>16</v>
      </c>
      <c r="L16" s="16">
        <v>0</v>
      </c>
      <c r="M16" s="17">
        <f t="shared" si="0"/>
        <v>16</v>
      </c>
      <c r="N16" s="18">
        <f t="shared" si="1"/>
        <v>480</v>
      </c>
      <c r="O16" s="19">
        <v>4</v>
      </c>
      <c r="P16" s="20">
        <f t="shared" si="2"/>
        <v>120</v>
      </c>
      <c r="Q16" s="21">
        <v>4</v>
      </c>
      <c r="R16" s="21"/>
      <c r="S16" s="21"/>
      <c r="T16" s="21"/>
      <c r="U16" s="20">
        <f t="shared" si="3"/>
        <v>120</v>
      </c>
      <c r="V16" s="21">
        <v>4</v>
      </c>
      <c r="W16" s="21"/>
      <c r="X16" s="21"/>
      <c r="Y16" s="21"/>
      <c r="Z16" s="20">
        <f t="shared" si="4"/>
        <v>120</v>
      </c>
      <c r="AA16" s="21">
        <v>4</v>
      </c>
      <c r="AB16" s="21"/>
      <c r="AC16" s="21"/>
      <c r="AD16" s="21"/>
      <c r="AE16" s="20">
        <f t="shared" si="5"/>
        <v>120</v>
      </c>
      <c r="AF16" s="22">
        <f t="shared" si="6"/>
        <v>16</v>
      </c>
      <c r="AG16" s="13">
        <f t="shared" si="7"/>
        <v>480</v>
      </c>
    </row>
    <row r="17" spans="1:33" s="23" customFormat="1" ht="24.75" customHeight="1">
      <c r="A17" s="9">
        <v>11</v>
      </c>
      <c r="B17" s="1" t="s">
        <v>268</v>
      </c>
      <c r="C17" s="2" t="s">
        <v>443</v>
      </c>
      <c r="D17" s="10" t="s">
        <v>486</v>
      </c>
      <c r="E17" s="10" t="s">
        <v>526</v>
      </c>
      <c r="F17" s="1" t="s">
        <v>60</v>
      </c>
      <c r="G17" s="3">
        <v>10</v>
      </c>
      <c r="H17" s="36"/>
      <c r="I17" s="14"/>
      <c r="J17" s="45">
        <v>458</v>
      </c>
      <c r="K17" s="16">
        <v>480</v>
      </c>
      <c r="L17" s="16">
        <v>0</v>
      </c>
      <c r="M17" s="17">
        <f t="shared" si="0"/>
        <v>480</v>
      </c>
      <c r="N17" s="18">
        <f t="shared" si="1"/>
        <v>4800</v>
      </c>
      <c r="O17" s="19">
        <v>120</v>
      </c>
      <c r="P17" s="20">
        <f t="shared" si="2"/>
        <v>1200</v>
      </c>
      <c r="Q17" s="21">
        <v>120</v>
      </c>
      <c r="R17" s="21"/>
      <c r="S17" s="21"/>
      <c r="T17" s="21"/>
      <c r="U17" s="20">
        <f t="shared" si="3"/>
        <v>1200</v>
      </c>
      <c r="V17" s="21">
        <v>120</v>
      </c>
      <c r="W17" s="21"/>
      <c r="X17" s="21"/>
      <c r="Y17" s="21"/>
      <c r="Z17" s="20">
        <f t="shared" si="4"/>
        <v>1200</v>
      </c>
      <c r="AA17" s="21">
        <v>120</v>
      </c>
      <c r="AB17" s="21"/>
      <c r="AC17" s="21"/>
      <c r="AD17" s="21"/>
      <c r="AE17" s="20">
        <f t="shared" si="5"/>
        <v>1200</v>
      </c>
      <c r="AF17" s="22">
        <f t="shared" si="6"/>
        <v>480</v>
      </c>
      <c r="AG17" s="13">
        <f t="shared" si="7"/>
        <v>4800</v>
      </c>
    </row>
    <row r="18" spans="1:33" s="23" customFormat="1" ht="24.75" customHeight="1">
      <c r="A18" s="9">
        <v>12</v>
      </c>
      <c r="B18" s="1" t="s">
        <v>269</v>
      </c>
      <c r="C18" s="2" t="s">
        <v>59</v>
      </c>
      <c r="D18" s="10" t="s">
        <v>486</v>
      </c>
      <c r="E18" s="10" t="s">
        <v>526</v>
      </c>
      <c r="F18" s="1" t="s">
        <v>60</v>
      </c>
      <c r="G18" s="3">
        <v>32</v>
      </c>
      <c r="H18" s="36"/>
      <c r="I18" s="14"/>
      <c r="J18" s="45">
        <v>100</v>
      </c>
      <c r="K18" s="16">
        <v>144</v>
      </c>
      <c r="L18" s="16">
        <v>0</v>
      </c>
      <c r="M18" s="17">
        <f t="shared" si="0"/>
        <v>144</v>
      </c>
      <c r="N18" s="18">
        <f t="shared" si="1"/>
        <v>4608</v>
      </c>
      <c r="O18" s="19">
        <v>36</v>
      </c>
      <c r="P18" s="20">
        <f t="shared" si="2"/>
        <v>1152</v>
      </c>
      <c r="Q18" s="21">
        <v>36</v>
      </c>
      <c r="R18" s="21"/>
      <c r="S18" s="21"/>
      <c r="T18" s="21"/>
      <c r="U18" s="20">
        <f t="shared" si="3"/>
        <v>1152</v>
      </c>
      <c r="V18" s="21">
        <v>36</v>
      </c>
      <c r="W18" s="21"/>
      <c r="X18" s="21"/>
      <c r="Y18" s="21"/>
      <c r="Z18" s="20">
        <f t="shared" si="4"/>
        <v>1152</v>
      </c>
      <c r="AA18" s="21">
        <v>36</v>
      </c>
      <c r="AB18" s="21"/>
      <c r="AC18" s="21"/>
      <c r="AD18" s="21"/>
      <c r="AE18" s="20">
        <f t="shared" si="5"/>
        <v>1152</v>
      </c>
      <c r="AF18" s="22">
        <f t="shared" si="6"/>
        <v>144</v>
      </c>
      <c r="AG18" s="13">
        <f t="shared" si="7"/>
        <v>4608</v>
      </c>
    </row>
    <row r="19" spans="1:33" s="23" customFormat="1" ht="24.75" customHeight="1">
      <c r="A19" s="9">
        <v>13</v>
      </c>
      <c r="B19" s="1" t="s">
        <v>270</v>
      </c>
      <c r="C19" s="2" t="s">
        <v>61</v>
      </c>
      <c r="D19" s="10" t="s">
        <v>486</v>
      </c>
      <c r="E19" s="10" t="s">
        <v>526</v>
      </c>
      <c r="F19" s="1" t="s">
        <v>60</v>
      </c>
      <c r="G19" s="3">
        <v>8</v>
      </c>
      <c r="H19" s="36"/>
      <c r="I19" s="14"/>
      <c r="J19" s="45">
        <v>984</v>
      </c>
      <c r="K19" s="16">
        <v>992</v>
      </c>
      <c r="L19" s="16">
        <v>0</v>
      </c>
      <c r="M19" s="17">
        <f t="shared" si="0"/>
        <v>992</v>
      </c>
      <c r="N19" s="18">
        <f t="shared" si="1"/>
        <v>7936</v>
      </c>
      <c r="O19" s="19">
        <v>248</v>
      </c>
      <c r="P19" s="20">
        <f t="shared" si="2"/>
        <v>1984</v>
      </c>
      <c r="Q19" s="21">
        <v>248</v>
      </c>
      <c r="R19" s="21"/>
      <c r="S19" s="21"/>
      <c r="T19" s="21"/>
      <c r="U19" s="20">
        <f t="shared" si="3"/>
        <v>1984</v>
      </c>
      <c r="V19" s="21">
        <v>248</v>
      </c>
      <c r="W19" s="21"/>
      <c r="X19" s="21"/>
      <c r="Y19" s="21"/>
      <c r="Z19" s="20">
        <f t="shared" si="4"/>
        <v>1984</v>
      </c>
      <c r="AA19" s="21">
        <v>248</v>
      </c>
      <c r="AB19" s="21"/>
      <c r="AC19" s="21"/>
      <c r="AD19" s="21"/>
      <c r="AE19" s="20">
        <f t="shared" si="5"/>
        <v>1984</v>
      </c>
      <c r="AF19" s="22">
        <f t="shared" si="6"/>
        <v>992</v>
      </c>
      <c r="AG19" s="13">
        <f t="shared" si="7"/>
        <v>7936</v>
      </c>
    </row>
    <row r="20" spans="1:33" s="23" customFormat="1" ht="24.75" customHeight="1">
      <c r="A20" s="9">
        <v>14</v>
      </c>
      <c r="B20" s="1" t="s">
        <v>271</v>
      </c>
      <c r="C20" s="2" t="s">
        <v>62</v>
      </c>
      <c r="D20" s="10" t="s">
        <v>486</v>
      </c>
      <c r="E20" s="10" t="s">
        <v>526</v>
      </c>
      <c r="F20" s="1" t="s">
        <v>60</v>
      </c>
      <c r="G20" s="3">
        <v>12</v>
      </c>
      <c r="H20" s="36"/>
      <c r="I20" s="14"/>
      <c r="J20" s="45">
        <v>572</v>
      </c>
      <c r="K20" s="16">
        <v>576</v>
      </c>
      <c r="L20" s="16">
        <v>0</v>
      </c>
      <c r="M20" s="17">
        <f t="shared" si="0"/>
        <v>576</v>
      </c>
      <c r="N20" s="18">
        <f t="shared" si="1"/>
        <v>6912</v>
      </c>
      <c r="O20" s="19">
        <v>144</v>
      </c>
      <c r="P20" s="20">
        <f t="shared" si="2"/>
        <v>1728</v>
      </c>
      <c r="Q20" s="21">
        <v>144</v>
      </c>
      <c r="R20" s="21"/>
      <c r="S20" s="21"/>
      <c r="T20" s="21"/>
      <c r="U20" s="20">
        <f t="shared" si="3"/>
        <v>1728</v>
      </c>
      <c r="V20" s="21">
        <v>144</v>
      </c>
      <c r="W20" s="21"/>
      <c r="X20" s="21"/>
      <c r="Y20" s="21"/>
      <c r="Z20" s="20">
        <f t="shared" si="4"/>
        <v>1728</v>
      </c>
      <c r="AA20" s="21">
        <v>144</v>
      </c>
      <c r="AB20" s="21"/>
      <c r="AC20" s="21"/>
      <c r="AD20" s="21"/>
      <c r="AE20" s="20">
        <f t="shared" si="5"/>
        <v>1728</v>
      </c>
      <c r="AF20" s="22">
        <f t="shared" si="6"/>
        <v>576</v>
      </c>
      <c r="AG20" s="13">
        <f t="shared" si="7"/>
        <v>6912</v>
      </c>
    </row>
    <row r="21" spans="1:33" s="23" customFormat="1" ht="24.75" customHeight="1">
      <c r="A21" s="9">
        <v>15</v>
      </c>
      <c r="B21" s="1" t="s">
        <v>272</v>
      </c>
      <c r="C21" s="2" t="s">
        <v>63</v>
      </c>
      <c r="D21" s="10" t="s">
        <v>486</v>
      </c>
      <c r="E21" s="10" t="s">
        <v>526</v>
      </c>
      <c r="F21" s="1" t="s">
        <v>60</v>
      </c>
      <c r="G21" s="3">
        <v>18</v>
      </c>
      <c r="H21" s="36"/>
      <c r="I21" s="14"/>
      <c r="J21" s="45">
        <v>82</v>
      </c>
      <c r="K21" s="16">
        <v>80</v>
      </c>
      <c r="L21" s="16">
        <v>0</v>
      </c>
      <c r="M21" s="17">
        <f t="shared" si="0"/>
        <v>80</v>
      </c>
      <c r="N21" s="18">
        <f t="shared" si="1"/>
        <v>1440</v>
      </c>
      <c r="O21" s="19">
        <v>20</v>
      </c>
      <c r="P21" s="20">
        <f t="shared" si="2"/>
        <v>360</v>
      </c>
      <c r="Q21" s="21">
        <v>20</v>
      </c>
      <c r="R21" s="21"/>
      <c r="S21" s="21"/>
      <c r="T21" s="21"/>
      <c r="U21" s="20">
        <f t="shared" si="3"/>
        <v>360</v>
      </c>
      <c r="V21" s="21">
        <v>20</v>
      </c>
      <c r="W21" s="21"/>
      <c r="X21" s="21"/>
      <c r="Y21" s="21"/>
      <c r="Z21" s="20">
        <f t="shared" si="4"/>
        <v>360</v>
      </c>
      <c r="AA21" s="21">
        <v>20</v>
      </c>
      <c r="AB21" s="21"/>
      <c r="AC21" s="21"/>
      <c r="AD21" s="21"/>
      <c r="AE21" s="20">
        <f t="shared" si="5"/>
        <v>360</v>
      </c>
      <c r="AF21" s="22">
        <f t="shared" si="6"/>
        <v>80</v>
      </c>
      <c r="AG21" s="13">
        <f t="shared" si="7"/>
        <v>1440</v>
      </c>
    </row>
    <row r="22" spans="1:33" s="23" customFormat="1" ht="24.75" customHeight="1">
      <c r="A22" s="9">
        <v>16</v>
      </c>
      <c r="B22" s="1" t="s">
        <v>273</v>
      </c>
      <c r="C22" s="2" t="s">
        <v>64</v>
      </c>
      <c r="D22" s="10" t="s">
        <v>486</v>
      </c>
      <c r="E22" s="10" t="s">
        <v>526</v>
      </c>
      <c r="F22" s="1" t="s">
        <v>60</v>
      </c>
      <c r="G22" s="3">
        <v>20</v>
      </c>
      <c r="H22" s="36"/>
      <c r="I22" s="14"/>
      <c r="J22" s="45">
        <v>98</v>
      </c>
      <c r="K22" s="16">
        <v>100</v>
      </c>
      <c r="L22" s="16">
        <v>0</v>
      </c>
      <c r="M22" s="17">
        <f t="shared" si="0"/>
        <v>100</v>
      </c>
      <c r="N22" s="18">
        <f t="shared" si="1"/>
        <v>2000</v>
      </c>
      <c r="O22" s="19">
        <v>25</v>
      </c>
      <c r="P22" s="20">
        <f t="shared" si="2"/>
        <v>500</v>
      </c>
      <c r="Q22" s="21">
        <v>25</v>
      </c>
      <c r="R22" s="21"/>
      <c r="S22" s="21"/>
      <c r="T22" s="21"/>
      <c r="U22" s="20">
        <f t="shared" si="3"/>
        <v>500</v>
      </c>
      <c r="V22" s="21">
        <v>25</v>
      </c>
      <c r="W22" s="21"/>
      <c r="X22" s="21"/>
      <c r="Y22" s="21"/>
      <c r="Z22" s="20">
        <f t="shared" si="4"/>
        <v>500</v>
      </c>
      <c r="AA22" s="21">
        <v>25</v>
      </c>
      <c r="AB22" s="21"/>
      <c r="AC22" s="21"/>
      <c r="AD22" s="21"/>
      <c r="AE22" s="20">
        <f t="shared" si="5"/>
        <v>500</v>
      </c>
      <c r="AF22" s="22">
        <f t="shared" si="6"/>
        <v>100</v>
      </c>
      <c r="AG22" s="13">
        <f t="shared" si="7"/>
        <v>2000</v>
      </c>
    </row>
    <row r="23" spans="1:33" s="23" customFormat="1" ht="24.75" customHeight="1">
      <c r="A23" s="9">
        <v>17</v>
      </c>
      <c r="B23" s="1" t="s">
        <v>274</v>
      </c>
      <c r="C23" s="2" t="s">
        <v>206</v>
      </c>
      <c r="D23" s="10" t="s">
        <v>486</v>
      </c>
      <c r="E23" s="10" t="s">
        <v>526</v>
      </c>
      <c r="F23" s="1" t="s">
        <v>21</v>
      </c>
      <c r="G23" s="3">
        <v>53</v>
      </c>
      <c r="H23" s="36"/>
      <c r="I23" s="14"/>
      <c r="J23" s="45">
        <v>902</v>
      </c>
      <c r="K23" s="16">
        <v>1200</v>
      </c>
      <c r="L23" s="16">
        <v>0</v>
      </c>
      <c r="M23" s="17">
        <f t="shared" si="0"/>
        <v>1200</v>
      </c>
      <c r="N23" s="18">
        <f t="shared" si="1"/>
        <v>63600</v>
      </c>
      <c r="O23" s="19">
        <v>300</v>
      </c>
      <c r="P23" s="20">
        <f t="shared" si="2"/>
        <v>15900</v>
      </c>
      <c r="Q23" s="21">
        <v>300</v>
      </c>
      <c r="R23" s="21"/>
      <c r="S23" s="21"/>
      <c r="T23" s="21"/>
      <c r="U23" s="20">
        <f t="shared" si="3"/>
        <v>15900</v>
      </c>
      <c r="V23" s="21">
        <v>300</v>
      </c>
      <c r="W23" s="21"/>
      <c r="X23" s="21"/>
      <c r="Y23" s="21"/>
      <c r="Z23" s="20">
        <f t="shared" si="4"/>
        <v>15900</v>
      </c>
      <c r="AA23" s="21">
        <v>300</v>
      </c>
      <c r="AB23" s="21"/>
      <c r="AC23" s="21"/>
      <c r="AD23" s="21"/>
      <c r="AE23" s="20">
        <f t="shared" si="5"/>
        <v>15900</v>
      </c>
      <c r="AF23" s="22">
        <f t="shared" si="6"/>
        <v>1200</v>
      </c>
      <c r="AG23" s="13">
        <f t="shared" si="7"/>
        <v>63600</v>
      </c>
    </row>
    <row r="24" spans="1:33" s="23" customFormat="1" ht="24.75" customHeight="1">
      <c r="A24" s="9">
        <v>18</v>
      </c>
      <c r="B24" s="1" t="s">
        <v>275</v>
      </c>
      <c r="C24" s="2" t="s">
        <v>445</v>
      </c>
      <c r="D24" s="10" t="s">
        <v>486</v>
      </c>
      <c r="E24" s="10" t="s">
        <v>526</v>
      </c>
      <c r="F24" s="1" t="s">
        <v>21</v>
      </c>
      <c r="G24" s="3">
        <v>55</v>
      </c>
      <c r="H24" s="36"/>
      <c r="I24" s="14"/>
      <c r="J24" s="45">
        <v>8</v>
      </c>
      <c r="K24" s="16">
        <v>1200</v>
      </c>
      <c r="L24" s="16">
        <v>0</v>
      </c>
      <c r="M24" s="17">
        <f t="shared" si="0"/>
        <v>1200</v>
      </c>
      <c r="N24" s="18">
        <f t="shared" si="1"/>
        <v>66000</v>
      </c>
      <c r="O24" s="19">
        <v>300</v>
      </c>
      <c r="P24" s="20">
        <f t="shared" si="2"/>
        <v>16500</v>
      </c>
      <c r="Q24" s="21">
        <v>300</v>
      </c>
      <c r="R24" s="21"/>
      <c r="S24" s="21"/>
      <c r="T24" s="21"/>
      <c r="U24" s="20">
        <f t="shared" si="3"/>
        <v>16500</v>
      </c>
      <c r="V24" s="21">
        <v>300</v>
      </c>
      <c r="W24" s="21"/>
      <c r="X24" s="21"/>
      <c r="Y24" s="21"/>
      <c r="Z24" s="20">
        <f t="shared" si="4"/>
        <v>16500</v>
      </c>
      <c r="AA24" s="21">
        <v>300</v>
      </c>
      <c r="AB24" s="21"/>
      <c r="AC24" s="21"/>
      <c r="AD24" s="21"/>
      <c r="AE24" s="20">
        <f t="shared" si="5"/>
        <v>16500</v>
      </c>
      <c r="AF24" s="22">
        <f t="shared" si="6"/>
        <v>1200</v>
      </c>
      <c r="AG24" s="13">
        <f t="shared" si="7"/>
        <v>66000</v>
      </c>
    </row>
    <row r="25" spans="1:33" s="23" customFormat="1" ht="24.75" customHeight="1">
      <c r="A25" s="9">
        <v>19</v>
      </c>
      <c r="B25" s="1" t="s">
        <v>276</v>
      </c>
      <c r="C25" s="2" t="s">
        <v>65</v>
      </c>
      <c r="D25" s="10" t="s">
        <v>486</v>
      </c>
      <c r="E25" s="10" t="s">
        <v>526</v>
      </c>
      <c r="F25" s="1" t="s">
        <v>21</v>
      </c>
      <c r="G25" s="3">
        <v>53</v>
      </c>
      <c r="H25" s="36"/>
      <c r="I25" s="14"/>
      <c r="J25" s="45">
        <v>1265</v>
      </c>
      <c r="K25" s="16">
        <v>400</v>
      </c>
      <c r="L25" s="16">
        <v>0</v>
      </c>
      <c r="M25" s="17">
        <f t="shared" si="0"/>
        <v>400</v>
      </c>
      <c r="N25" s="18">
        <f t="shared" si="1"/>
        <v>21200</v>
      </c>
      <c r="O25" s="19">
        <v>100</v>
      </c>
      <c r="P25" s="20">
        <f t="shared" si="2"/>
        <v>5300</v>
      </c>
      <c r="Q25" s="21">
        <v>100</v>
      </c>
      <c r="R25" s="21"/>
      <c r="S25" s="21"/>
      <c r="T25" s="21"/>
      <c r="U25" s="20">
        <f t="shared" si="3"/>
        <v>5300</v>
      </c>
      <c r="V25" s="21">
        <v>100</v>
      </c>
      <c r="W25" s="21"/>
      <c r="X25" s="21"/>
      <c r="Y25" s="21"/>
      <c r="Z25" s="20">
        <f t="shared" si="4"/>
        <v>5300</v>
      </c>
      <c r="AA25" s="21">
        <v>100</v>
      </c>
      <c r="AB25" s="21"/>
      <c r="AC25" s="21"/>
      <c r="AD25" s="21"/>
      <c r="AE25" s="20">
        <f t="shared" si="5"/>
        <v>5300</v>
      </c>
      <c r="AF25" s="22">
        <f t="shared" si="6"/>
        <v>400</v>
      </c>
      <c r="AG25" s="13">
        <f t="shared" si="7"/>
        <v>21200</v>
      </c>
    </row>
    <row r="26" spans="1:33" s="23" customFormat="1" ht="24.75" customHeight="1">
      <c r="A26" s="9">
        <v>20</v>
      </c>
      <c r="B26" s="1" t="s">
        <v>277</v>
      </c>
      <c r="C26" s="2" t="s">
        <v>66</v>
      </c>
      <c r="D26" s="10" t="s">
        <v>486</v>
      </c>
      <c r="E26" s="10" t="s">
        <v>526</v>
      </c>
      <c r="F26" s="1" t="s">
        <v>21</v>
      </c>
      <c r="G26" s="3">
        <v>53</v>
      </c>
      <c r="H26" s="36"/>
      <c r="I26" s="14"/>
      <c r="J26" s="45">
        <v>200</v>
      </c>
      <c r="K26" s="16">
        <v>0</v>
      </c>
      <c r="L26" s="16">
        <v>0</v>
      </c>
      <c r="M26" s="17">
        <f t="shared" si="0"/>
        <v>0</v>
      </c>
      <c r="N26" s="18">
        <f t="shared" si="1"/>
        <v>0</v>
      </c>
      <c r="O26" s="19">
        <v>0</v>
      </c>
      <c r="P26" s="20">
        <f t="shared" si="2"/>
        <v>0</v>
      </c>
      <c r="Q26" s="21">
        <v>0</v>
      </c>
      <c r="R26" s="21"/>
      <c r="S26" s="21"/>
      <c r="T26" s="21"/>
      <c r="U26" s="20">
        <f t="shared" si="3"/>
        <v>0</v>
      </c>
      <c r="V26" s="21">
        <v>0</v>
      </c>
      <c r="W26" s="21"/>
      <c r="X26" s="21"/>
      <c r="Y26" s="21"/>
      <c r="Z26" s="20">
        <f t="shared" si="4"/>
        <v>0</v>
      </c>
      <c r="AA26" s="21">
        <v>0</v>
      </c>
      <c r="AB26" s="21"/>
      <c r="AC26" s="21"/>
      <c r="AD26" s="21"/>
      <c r="AE26" s="20">
        <f t="shared" si="5"/>
        <v>0</v>
      </c>
      <c r="AF26" s="22">
        <f t="shared" si="6"/>
        <v>0</v>
      </c>
      <c r="AG26" s="13">
        <f t="shared" si="7"/>
        <v>0</v>
      </c>
    </row>
    <row r="27" spans="1:33" s="23" customFormat="1" ht="24.75" customHeight="1">
      <c r="A27" s="9">
        <v>21</v>
      </c>
      <c r="B27" s="1" t="s">
        <v>278</v>
      </c>
      <c r="C27" s="2" t="s">
        <v>67</v>
      </c>
      <c r="D27" s="10" t="s">
        <v>486</v>
      </c>
      <c r="E27" s="10" t="s">
        <v>526</v>
      </c>
      <c r="F27" s="1" t="s">
        <v>21</v>
      </c>
      <c r="G27" s="3">
        <v>75</v>
      </c>
      <c r="H27" s="36"/>
      <c r="I27" s="14"/>
      <c r="J27" s="45">
        <v>465</v>
      </c>
      <c r="K27" s="16">
        <v>400</v>
      </c>
      <c r="L27" s="16">
        <v>0</v>
      </c>
      <c r="M27" s="17">
        <f t="shared" si="0"/>
        <v>400</v>
      </c>
      <c r="N27" s="18">
        <f t="shared" si="1"/>
        <v>30000</v>
      </c>
      <c r="O27" s="19">
        <v>100</v>
      </c>
      <c r="P27" s="20">
        <f t="shared" si="2"/>
        <v>7500</v>
      </c>
      <c r="Q27" s="21">
        <v>100</v>
      </c>
      <c r="R27" s="21"/>
      <c r="S27" s="21"/>
      <c r="T27" s="21"/>
      <c r="U27" s="20">
        <f t="shared" si="3"/>
        <v>7500</v>
      </c>
      <c r="V27" s="21">
        <v>100</v>
      </c>
      <c r="W27" s="21"/>
      <c r="X27" s="21"/>
      <c r="Y27" s="21"/>
      <c r="Z27" s="20">
        <f t="shared" si="4"/>
        <v>7500</v>
      </c>
      <c r="AA27" s="21">
        <v>100</v>
      </c>
      <c r="AB27" s="21"/>
      <c r="AC27" s="21"/>
      <c r="AD27" s="21"/>
      <c r="AE27" s="20">
        <f t="shared" si="5"/>
        <v>7500</v>
      </c>
      <c r="AF27" s="22">
        <f t="shared" si="6"/>
        <v>400</v>
      </c>
      <c r="AG27" s="13">
        <f t="shared" si="7"/>
        <v>30000</v>
      </c>
    </row>
    <row r="28" spans="1:33" s="23" customFormat="1" ht="24.75" customHeight="1">
      <c r="A28" s="9">
        <v>22</v>
      </c>
      <c r="B28" s="1" t="s">
        <v>279</v>
      </c>
      <c r="C28" s="2" t="s">
        <v>68</v>
      </c>
      <c r="D28" s="10" t="s">
        <v>486</v>
      </c>
      <c r="E28" s="10" t="s">
        <v>526</v>
      </c>
      <c r="F28" s="1" t="s">
        <v>21</v>
      </c>
      <c r="G28" s="3">
        <v>75</v>
      </c>
      <c r="H28" s="36"/>
      <c r="I28" s="14"/>
      <c r="J28" s="45">
        <v>249</v>
      </c>
      <c r="K28" s="16">
        <v>300</v>
      </c>
      <c r="L28" s="16">
        <v>0</v>
      </c>
      <c r="M28" s="17">
        <f t="shared" si="0"/>
        <v>300</v>
      </c>
      <c r="N28" s="18">
        <f t="shared" si="1"/>
        <v>22500</v>
      </c>
      <c r="O28" s="19">
        <v>75</v>
      </c>
      <c r="P28" s="20">
        <f t="shared" si="2"/>
        <v>5625</v>
      </c>
      <c r="Q28" s="21">
        <v>75</v>
      </c>
      <c r="R28" s="21"/>
      <c r="S28" s="21"/>
      <c r="T28" s="21"/>
      <c r="U28" s="20">
        <f t="shared" si="3"/>
        <v>5625</v>
      </c>
      <c r="V28" s="21">
        <v>75</v>
      </c>
      <c r="W28" s="21"/>
      <c r="X28" s="21"/>
      <c r="Y28" s="21"/>
      <c r="Z28" s="20">
        <f t="shared" si="4"/>
        <v>5625</v>
      </c>
      <c r="AA28" s="21">
        <v>75</v>
      </c>
      <c r="AB28" s="21"/>
      <c r="AC28" s="21"/>
      <c r="AD28" s="21"/>
      <c r="AE28" s="20">
        <f t="shared" si="5"/>
        <v>5625</v>
      </c>
      <c r="AF28" s="22">
        <f t="shared" si="6"/>
        <v>300</v>
      </c>
      <c r="AG28" s="13">
        <f t="shared" si="7"/>
        <v>22500</v>
      </c>
    </row>
    <row r="29" spans="1:33" s="23" customFormat="1" ht="24.75" customHeight="1">
      <c r="A29" s="9">
        <v>23</v>
      </c>
      <c r="B29" s="1" t="s">
        <v>280</v>
      </c>
      <c r="C29" s="2" t="s">
        <v>207</v>
      </c>
      <c r="D29" s="10" t="s">
        <v>486</v>
      </c>
      <c r="E29" s="10" t="s">
        <v>526</v>
      </c>
      <c r="F29" s="1" t="s">
        <v>69</v>
      </c>
      <c r="G29" s="3">
        <v>28</v>
      </c>
      <c r="H29" s="36"/>
      <c r="I29" s="14"/>
      <c r="J29" s="45">
        <v>289</v>
      </c>
      <c r="K29" s="16">
        <v>288</v>
      </c>
      <c r="L29" s="16">
        <v>0</v>
      </c>
      <c r="M29" s="17">
        <f t="shared" si="0"/>
        <v>288</v>
      </c>
      <c r="N29" s="18">
        <f t="shared" si="1"/>
        <v>8064</v>
      </c>
      <c r="O29" s="19">
        <v>72</v>
      </c>
      <c r="P29" s="20">
        <f t="shared" si="2"/>
        <v>2016</v>
      </c>
      <c r="Q29" s="21">
        <v>72</v>
      </c>
      <c r="R29" s="21"/>
      <c r="S29" s="21"/>
      <c r="T29" s="21"/>
      <c r="U29" s="20">
        <f t="shared" si="3"/>
        <v>2016</v>
      </c>
      <c r="V29" s="21">
        <v>72</v>
      </c>
      <c r="W29" s="21"/>
      <c r="X29" s="21"/>
      <c r="Y29" s="21"/>
      <c r="Z29" s="20">
        <f t="shared" si="4"/>
        <v>2016</v>
      </c>
      <c r="AA29" s="21">
        <v>72</v>
      </c>
      <c r="AB29" s="21"/>
      <c r="AC29" s="21"/>
      <c r="AD29" s="21"/>
      <c r="AE29" s="20">
        <f t="shared" si="5"/>
        <v>2016</v>
      </c>
      <c r="AF29" s="22">
        <f t="shared" si="6"/>
        <v>288</v>
      </c>
      <c r="AG29" s="13">
        <f t="shared" si="7"/>
        <v>8064</v>
      </c>
    </row>
    <row r="30" spans="1:33" s="23" customFormat="1" ht="24.75" customHeight="1">
      <c r="A30" s="9">
        <v>24</v>
      </c>
      <c r="B30" s="1" t="s">
        <v>281</v>
      </c>
      <c r="C30" s="2" t="s">
        <v>70</v>
      </c>
      <c r="D30" s="10" t="s">
        <v>486</v>
      </c>
      <c r="E30" s="10" t="s">
        <v>526</v>
      </c>
      <c r="F30" s="1" t="s">
        <v>21</v>
      </c>
      <c r="G30" s="3">
        <v>36</v>
      </c>
      <c r="H30" s="36"/>
      <c r="I30" s="14"/>
      <c r="J30" s="45">
        <v>3</v>
      </c>
      <c r="K30" s="16">
        <v>4</v>
      </c>
      <c r="L30" s="16">
        <v>0</v>
      </c>
      <c r="M30" s="17">
        <f t="shared" si="0"/>
        <v>4</v>
      </c>
      <c r="N30" s="18">
        <f t="shared" si="1"/>
        <v>144</v>
      </c>
      <c r="O30" s="19">
        <v>1</v>
      </c>
      <c r="P30" s="20">
        <f t="shared" si="2"/>
        <v>36</v>
      </c>
      <c r="Q30" s="21">
        <v>1</v>
      </c>
      <c r="R30" s="21"/>
      <c r="S30" s="21"/>
      <c r="T30" s="21"/>
      <c r="U30" s="20">
        <f t="shared" si="3"/>
        <v>36</v>
      </c>
      <c r="V30" s="21">
        <v>1</v>
      </c>
      <c r="W30" s="21"/>
      <c r="X30" s="21"/>
      <c r="Y30" s="21"/>
      <c r="Z30" s="20">
        <f t="shared" si="4"/>
        <v>36</v>
      </c>
      <c r="AA30" s="21">
        <v>1</v>
      </c>
      <c r="AB30" s="21"/>
      <c r="AC30" s="21"/>
      <c r="AD30" s="21"/>
      <c r="AE30" s="20">
        <f t="shared" si="5"/>
        <v>36</v>
      </c>
      <c r="AF30" s="22">
        <f t="shared" si="6"/>
        <v>4</v>
      </c>
      <c r="AG30" s="13">
        <f t="shared" si="7"/>
        <v>144</v>
      </c>
    </row>
    <row r="31" spans="1:33" s="23" customFormat="1" ht="24.75" customHeight="1">
      <c r="A31" s="9">
        <v>25</v>
      </c>
      <c r="B31" s="1" t="s">
        <v>282</v>
      </c>
      <c r="C31" s="2" t="s">
        <v>71</v>
      </c>
      <c r="D31" s="10" t="s">
        <v>486</v>
      </c>
      <c r="E31" s="10" t="s">
        <v>526</v>
      </c>
      <c r="F31" s="1" t="s">
        <v>21</v>
      </c>
      <c r="G31" s="3">
        <v>45</v>
      </c>
      <c r="H31" s="36"/>
      <c r="I31" s="14"/>
      <c r="J31" s="45">
        <v>82</v>
      </c>
      <c r="K31" s="16">
        <v>96</v>
      </c>
      <c r="L31" s="16">
        <v>0</v>
      </c>
      <c r="M31" s="17">
        <f t="shared" si="0"/>
        <v>96</v>
      </c>
      <c r="N31" s="18">
        <f t="shared" si="1"/>
        <v>4320</v>
      </c>
      <c r="O31" s="19">
        <v>24</v>
      </c>
      <c r="P31" s="20">
        <f t="shared" si="2"/>
        <v>1080</v>
      </c>
      <c r="Q31" s="21">
        <v>24</v>
      </c>
      <c r="R31" s="21"/>
      <c r="S31" s="21"/>
      <c r="T31" s="21"/>
      <c r="U31" s="20">
        <f t="shared" si="3"/>
        <v>1080</v>
      </c>
      <c r="V31" s="21">
        <v>24</v>
      </c>
      <c r="W31" s="21"/>
      <c r="X31" s="21"/>
      <c r="Y31" s="21"/>
      <c r="Z31" s="20">
        <f t="shared" si="4"/>
        <v>1080</v>
      </c>
      <c r="AA31" s="21">
        <v>24</v>
      </c>
      <c r="AB31" s="21"/>
      <c r="AC31" s="21"/>
      <c r="AD31" s="21"/>
      <c r="AE31" s="20">
        <f t="shared" si="5"/>
        <v>1080</v>
      </c>
      <c r="AF31" s="22">
        <f t="shared" si="6"/>
        <v>96</v>
      </c>
      <c r="AG31" s="13">
        <f t="shared" si="7"/>
        <v>4320</v>
      </c>
    </row>
    <row r="32" spans="1:33" s="23" customFormat="1" ht="24.75" customHeight="1">
      <c r="A32" s="9">
        <v>26</v>
      </c>
      <c r="B32" s="1" t="s">
        <v>283</v>
      </c>
      <c r="C32" s="2" t="s">
        <v>72</v>
      </c>
      <c r="D32" s="10" t="s">
        <v>486</v>
      </c>
      <c r="E32" s="10" t="s">
        <v>526</v>
      </c>
      <c r="F32" s="1" t="s">
        <v>21</v>
      </c>
      <c r="G32" s="3">
        <v>45</v>
      </c>
      <c r="H32" s="36"/>
      <c r="I32" s="14"/>
      <c r="J32" s="45">
        <v>8</v>
      </c>
      <c r="K32" s="16">
        <v>8</v>
      </c>
      <c r="L32" s="16">
        <v>0</v>
      </c>
      <c r="M32" s="17">
        <f t="shared" si="0"/>
        <v>8</v>
      </c>
      <c r="N32" s="18">
        <f t="shared" si="1"/>
        <v>360</v>
      </c>
      <c r="O32" s="19">
        <v>2</v>
      </c>
      <c r="P32" s="20">
        <f t="shared" si="2"/>
        <v>90</v>
      </c>
      <c r="Q32" s="21">
        <v>2</v>
      </c>
      <c r="R32" s="21"/>
      <c r="S32" s="21"/>
      <c r="T32" s="21"/>
      <c r="U32" s="20">
        <f t="shared" si="3"/>
        <v>90</v>
      </c>
      <c r="V32" s="21">
        <v>2</v>
      </c>
      <c r="W32" s="21"/>
      <c r="X32" s="21"/>
      <c r="Y32" s="21"/>
      <c r="Z32" s="20">
        <f t="shared" si="4"/>
        <v>90</v>
      </c>
      <c r="AA32" s="21">
        <v>2</v>
      </c>
      <c r="AB32" s="21"/>
      <c r="AC32" s="21"/>
      <c r="AD32" s="21"/>
      <c r="AE32" s="20">
        <f t="shared" si="5"/>
        <v>90</v>
      </c>
      <c r="AF32" s="22">
        <f t="shared" si="6"/>
        <v>8</v>
      </c>
      <c r="AG32" s="13">
        <f t="shared" si="7"/>
        <v>360</v>
      </c>
    </row>
    <row r="33" spans="1:33" s="23" customFormat="1" ht="24.75" customHeight="1">
      <c r="A33" s="9">
        <v>27</v>
      </c>
      <c r="B33" s="1" t="s">
        <v>284</v>
      </c>
      <c r="C33" s="2" t="s">
        <v>75</v>
      </c>
      <c r="D33" s="10" t="s">
        <v>486</v>
      </c>
      <c r="E33" s="10" t="s">
        <v>526</v>
      </c>
      <c r="F33" s="1" t="s">
        <v>21</v>
      </c>
      <c r="G33" s="3">
        <v>12</v>
      </c>
      <c r="H33" s="36"/>
      <c r="I33" s="14"/>
      <c r="J33" s="45">
        <v>15</v>
      </c>
      <c r="K33" s="16">
        <v>12</v>
      </c>
      <c r="L33" s="16">
        <v>0</v>
      </c>
      <c r="M33" s="17">
        <f t="shared" si="0"/>
        <v>12</v>
      </c>
      <c r="N33" s="18">
        <f t="shared" si="1"/>
        <v>144</v>
      </c>
      <c r="O33" s="19">
        <v>3</v>
      </c>
      <c r="P33" s="20">
        <f t="shared" si="2"/>
        <v>36</v>
      </c>
      <c r="Q33" s="21">
        <v>3</v>
      </c>
      <c r="R33" s="21"/>
      <c r="S33" s="21"/>
      <c r="T33" s="21"/>
      <c r="U33" s="20">
        <f t="shared" si="3"/>
        <v>36</v>
      </c>
      <c r="V33" s="21">
        <v>3</v>
      </c>
      <c r="W33" s="21"/>
      <c r="X33" s="21"/>
      <c r="Y33" s="21"/>
      <c r="Z33" s="20">
        <f t="shared" si="4"/>
        <v>36</v>
      </c>
      <c r="AA33" s="21">
        <v>3</v>
      </c>
      <c r="AB33" s="21"/>
      <c r="AC33" s="21"/>
      <c r="AD33" s="21"/>
      <c r="AE33" s="20">
        <f t="shared" si="5"/>
        <v>36</v>
      </c>
      <c r="AF33" s="22">
        <f t="shared" si="6"/>
        <v>12</v>
      </c>
      <c r="AG33" s="13">
        <f t="shared" si="7"/>
        <v>144</v>
      </c>
    </row>
    <row r="34" spans="1:33" s="23" customFormat="1" ht="24.75" customHeight="1">
      <c r="A34" s="9">
        <v>28</v>
      </c>
      <c r="B34" s="1" t="s">
        <v>285</v>
      </c>
      <c r="C34" s="2" t="s">
        <v>76</v>
      </c>
      <c r="D34" s="10" t="s">
        <v>486</v>
      </c>
      <c r="E34" s="10" t="s">
        <v>526</v>
      </c>
      <c r="F34" s="1" t="s">
        <v>21</v>
      </c>
      <c r="G34" s="3">
        <v>12</v>
      </c>
      <c r="H34" s="36"/>
      <c r="I34" s="14"/>
      <c r="J34" s="45">
        <v>2</v>
      </c>
      <c r="K34" s="16">
        <v>8</v>
      </c>
      <c r="L34" s="16">
        <v>0</v>
      </c>
      <c r="M34" s="17">
        <f t="shared" si="0"/>
        <v>8</v>
      </c>
      <c r="N34" s="18">
        <f t="shared" si="1"/>
        <v>96</v>
      </c>
      <c r="O34" s="19">
        <v>2</v>
      </c>
      <c r="P34" s="20">
        <f t="shared" si="2"/>
        <v>24</v>
      </c>
      <c r="Q34" s="21">
        <v>2</v>
      </c>
      <c r="R34" s="21"/>
      <c r="S34" s="21"/>
      <c r="T34" s="21"/>
      <c r="U34" s="20">
        <f t="shared" si="3"/>
        <v>24</v>
      </c>
      <c r="V34" s="21">
        <v>2</v>
      </c>
      <c r="W34" s="21"/>
      <c r="X34" s="21"/>
      <c r="Y34" s="21"/>
      <c r="Z34" s="20">
        <f t="shared" si="4"/>
        <v>24</v>
      </c>
      <c r="AA34" s="21">
        <v>2</v>
      </c>
      <c r="AB34" s="21"/>
      <c r="AC34" s="21"/>
      <c r="AD34" s="21"/>
      <c r="AE34" s="20">
        <f t="shared" si="5"/>
        <v>24</v>
      </c>
      <c r="AF34" s="22">
        <f t="shared" si="6"/>
        <v>8</v>
      </c>
      <c r="AG34" s="13">
        <f t="shared" si="7"/>
        <v>96</v>
      </c>
    </row>
    <row r="35" spans="1:33" s="23" customFormat="1" ht="24.75" customHeight="1">
      <c r="A35" s="9">
        <v>29</v>
      </c>
      <c r="B35" s="1" t="s">
        <v>286</v>
      </c>
      <c r="C35" s="2" t="s">
        <v>446</v>
      </c>
      <c r="D35" s="10" t="s">
        <v>486</v>
      </c>
      <c r="E35" s="10" t="s">
        <v>526</v>
      </c>
      <c r="F35" s="1" t="s">
        <v>21</v>
      </c>
      <c r="G35" s="3">
        <v>45</v>
      </c>
      <c r="H35" s="36"/>
      <c r="I35" s="14"/>
      <c r="J35" s="45">
        <v>404</v>
      </c>
      <c r="K35" s="16">
        <v>400</v>
      </c>
      <c r="L35" s="16">
        <v>0</v>
      </c>
      <c r="M35" s="17">
        <f t="shared" si="0"/>
        <v>400</v>
      </c>
      <c r="N35" s="18">
        <f t="shared" si="1"/>
        <v>18000</v>
      </c>
      <c r="O35" s="19">
        <v>100</v>
      </c>
      <c r="P35" s="20">
        <f t="shared" si="2"/>
        <v>4500</v>
      </c>
      <c r="Q35" s="21">
        <v>100</v>
      </c>
      <c r="R35" s="21"/>
      <c r="S35" s="21"/>
      <c r="T35" s="21"/>
      <c r="U35" s="20">
        <f t="shared" si="3"/>
        <v>4500</v>
      </c>
      <c r="V35" s="21">
        <v>100</v>
      </c>
      <c r="W35" s="21"/>
      <c r="X35" s="21"/>
      <c r="Y35" s="21"/>
      <c r="Z35" s="20">
        <f t="shared" si="4"/>
        <v>4500</v>
      </c>
      <c r="AA35" s="21">
        <v>100</v>
      </c>
      <c r="AB35" s="21"/>
      <c r="AC35" s="21"/>
      <c r="AD35" s="21"/>
      <c r="AE35" s="20">
        <f t="shared" si="5"/>
        <v>4500</v>
      </c>
      <c r="AF35" s="22">
        <f t="shared" si="6"/>
        <v>400</v>
      </c>
      <c r="AG35" s="13">
        <f t="shared" si="7"/>
        <v>18000</v>
      </c>
    </row>
    <row r="36" spans="1:33" s="23" customFormat="1" ht="24.75" customHeight="1">
      <c r="A36" s="9">
        <v>30</v>
      </c>
      <c r="B36" s="1" t="s">
        <v>287</v>
      </c>
      <c r="C36" s="2" t="s">
        <v>73</v>
      </c>
      <c r="D36" s="10" t="s">
        <v>486</v>
      </c>
      <c r="E36" s="10" t="s">
        <v>526</v>
      </c>
      <c r="F36" s="1" t="s">
        <v>21</v>
      </c>
      <c r="G36" s="3">
        <v>45</v>
      </c>
      <c r="H36" s="36"/>
      <c r="I36" s="14"/>
      <c r="J36" s="45">
        <v>20</v>
      </c>
      <c r="K36" s="16">
        <v>240</v>
      </c>
      <c r="L36" s="16">
        <v>0</v>
      </c>
      <c r="M36" s="17">
        <f t="shared" si="0"/>
        <v>240</v>
      </c>
      <c r="N36" s="18">
        <f t="shared" si="1"/>
        <v>10800</v>
      </c>
      <c r="O36" s="19">
        <v>60</v>
      </c>
      <c r="P36" s="20">
        <f t="shared" si="2"/>
        <v>2700</v>
      </c>
      <c r="Q36" s="21">
        <v>60</v>
      </c>
      <c r="R36" s="21"/>
      <c r="S36" s="21"/>
      <c r="T36" s="21"/>
      <c r="U36" s="20">
        <f t="shared" si="3"/>
        <v>2700</v>
      </c>
      <c r="V36" s="21">
        <v>60</v>
      </c>
      <c r="W36" s="21"/>
      <c r="X36" s="21"/>
      <c r="Y36" s="21"/>
      <c r="Z36" s="20">
        <f t="shared" si="4"/>
        <v>2700</v>
      </c>
      <c r="AA36" s="21">
        <v>60</v>
      </c>
      <c r="AB36" s="21"/>
      <c r="AC36" s="21"/>
      <c r="AD36" s="21"/>
      <c r="AE36" s="20">
        <f t="shared" si="5"/>
        <v>2700</v>
      </c>
      <c r="AF36" s="22">
        <f t="shared" si="6"/>
        <v>240</v>
      </c>
      <c r="AG36" s="13">
        <f t="shared" si="7"/>
        <v>10800</v>
      </c>
    </row>
    <row r="37" spans="1:33" s="23" customFormat="1" ht="24.75" customHeight="1">
      <c r="A37" s="9">
        <v>31</v>
      </c>
      <c r="B37" s="1" t="s">
        <v>288</v>
      </c>
      <c r="C37" s="2" t="s">
        <v>74</v>
      </c>
      <c r="D37" s="10" t="s">
        <v>486</v>
      </c>
      <c r="E37" s="10" t="s">
        <v>526</v>
      </c>
      <c r="F37" s="1" t="s">
        <v>21</v>
      </c>
      <c r="G37" s="3">
        <v>60</v>
      </c>
      <c r="H37" s="36"/>
      <c r="I37" s="14"/>
      <c r="J37" s="45">
        <v>10</v>
      </c>
      <c r="K37" s="16">
        <v>20</v>
      </c>
      <c r="L37" s="16">
        <v>0</v>
      </c>
      <c r="M37" s="17">
        <f t="shared" si="0"/>
        <v>20</v>
      </c>
      <c r="N37" s="18">
        <f t="shared" si="1"/>
        <v>1200</v>
      </c>
      <c r="O37" s="19">
        <v>5</v>
      </c>
      <c r="P37" s="20">
        <f t="shared" si="2"/>
        <v>300</v>
      </c>
      <c r="Q37" s="21">
        <v>5</v>
      </c>
      <c r="R37" s="21"/>
      <c r="S37" s="21"/>
      <c r="T37" s="21"/>
      <c r="U37" s="20">
        <f t="shared" si="3"/>
        <v>300</v>
      </c>
      <c r="V37" s="21">
        <v>5</v>
      </c>
      <c r="W37" s="21"/>
      <c r="X37" s="21"/>
      <c r="Y37" s="21"/>
      <c r="Z37" s="20">
        <f t="shared" si="4"/>
        <v>300</v>
      </c>
      <c r="AA37" s="21">
        <v>5</v>
      </c>
      <c r="AB37" s="21"/>
      <c r="AC37" s="21"/>
      <c r="AD37" s="21"/>
      <c r="AE37" s="20">
        <f t="shared" si="5"/>
        <v>300</v>
      </c>
      <c r="AF37" s="22">
        <f t="shared" si="6"/>
        <v>20</v>
      </c>
      <c r="AG37" s="13">
        <f t="shared" si="7"/>
        <v>1200</v>
      </c>
    </row>
    <row r="38" spans="1:33" s="23" customFormat="1" ht="24.75" customHeight="1">
      <c r="A38" s="9">
        <v>32</v>
      </c>
      <c r="B38" s="1" t="s">
        <v>289</v>
      </c>
      <c r="C38" s="2" t="s">
        <v>80</v>
      </c>
      <c r="D38" s="10" t="s">
        <v>486</v>
      </c>
      <c r="E38" s="10" t="s">
        <v>526</v>
      </c>
      <c r="F38" s="1" t="s">
        <v>7</v>
      </c>
      <c r="G38" s="3">
        <v>50</v>
      </c>
      <c r="H38" s="36"/>
      <c r="I38" s="14"/>
      <c r="J38" s="45">
        <v>21</v>
      </c>
      <c r="K38" s="16">
        <v>48</v>
      </c>
      <c r="L38" s="16">
        <v>0</v>
      </c>
      <c r="M38" s="17">
        <f t="shared" si="0"/>
        <v>48</v>
      </c>
      <c r="N38" s="18">
        <f t="shared" si="1"/>
        <v>2400</v>
      </c>
      <c r="O38" s="19">
        <v>12</v>
      </c>
      <c r="P38" s="20">
        <f t="shared" si="2"/>
        <v>600</v>
      </c>
      <c r="Q38" s="21">
        <v>12</v>
      </c>
      <c r="R38" s="21"/>
      <c r="S38" s="21"/>
      <c r="T38" s="21"/>
      <c r="U38" s="20">
        <f t="shared" si="3"/>
        <v>600</v>
      </c>
      <c r="V38" s="21">
        <v>12</v>
      </c>
      <c r="W38" s="21"/>
      <c r="X38" s="21"/>
      <c r="Y38" s="21"/>
      <c r="Z38" s="20">
        <f t="shared" si="4"/>
        <v>600</v>
      </c>
      <c r="AA38" s="21">
        <v>12</v>
      </c>
      <c r="AB38" s="21"/>
      <c r="AC38" s="21"/>
      <c r="AD38" s="21"/>
      <c r="AE38" s="20">
        <f t="shared" si="5"/>
        <v>600</v>
      </c>
      <c r="AF38" s="22">
        <f t="shared" si="6"/>
        <v>48</v>
      </c>
      <c r="AG38" s="13">
        <f t="shared" si="7"/>
        <v>2400</v>
      </c>
    </row>
    <row r="39" spans="1:33" s="23" customFormat="1" ht="24.75" customHeight="1">
      <c r="A39" s="9">
        <v>33</v>
      </c>
      <c r="B39" s="1" t="s">
        <v>290</v>
      </c>
      <c r="C39" s="2" t="s">
        <v>84</v>
      </c>
      <c r="D39" s="10" t="s">
        <v>486</v>
      </c>
      <c r="E39" s="10" t="s">
        <v>526</v>
      </c>
      <c r="F39" s="1" t="s">
        <v>85</v>
      </c>
      <c r="G39" s="3">
        <v>140</v>
      </c>
      <c r="H39" s="36"/>
      <c r="I39" s="14"/>
      <c r="J39" s="45">
        <v>12</v>
      </c>
      <c r="K39" s="16">
        <v>12</v>
      </c>
      <c r="L39" s="16">
        <v>0</v>
      </c>
      <c r="M39" s="17">
        <f t="shared" si="0"/>
        <v>12</v>
      </c>
      <c r="N39" s="18">
        <f t="shared" si="1"/>
        <v>1680</v>
      </c>
      <c r="O39" s="19">
        <v>3</v>
      </c>
      <c r="P39" s="20">
        <f t="shared" si="2"/>
        <v>420</v>
      </c>
      <c r="Q39" s="21">
        <v>3</v>
      </c>
      <c r="R39" s="21"/>
      <c r="S39" s="21"/>
      <c r="T39" s="21"/>
      <c r="U39" s="20">
        <f t="shared" si="3"/>
        <v>420</v>
      </c>
      <c r="V39" s="21">
        <v>3</v>
      </c>
      <c r="W39" s="21"/>
      <c r="X39" s="21"/>
      <c r="Y39" s="21"/>
      <c r="Z39" s="20">
        <f t="shared" si="4"/>
        <v>420</v>
      </c>
      <c r="AA39" s="21">
        <v>3</v>
      </c>
      <c r="AB39" s="21"/>
      <c r="AC39" s="21"/>
      <c r="AD39" s="21"/>
      <c r="AE39" s="20">
        <f t="shared" si="5"/>
        <v>420</v>
      </c>
      <c r="AF39" s="22">
        <f t="shared" si="6"/>
        <v>12</v>
      </c>
      <c r="AG39" s="13">
        <f t="shared" si="7"/>
        <v>1680</v>
      </c>
    </row>
    <row r="40" spans="1:33" s="23" customFormat="1" ht="24.75" customHeight="1">
      <c r="A40" s="9">
        <v>34</v>
      </c>
      <c r="B40" s="1" t="s">
        <v>291</v>
      </c>
      <c r="C40" s="2" t="s">
        <v>86</v>
      </c>
      <c r="D40" s="10" t="s">
        <v>486</v>
      </c>
      <c r="E40" s="10" t="s">
        <v>526</v>
      </c>
      <c r="F40" s="1" t="s">
        <v>87</v>
      </c>
      <c r="G40" s="3">
        <v>230</v>
      </c>
      <c r="H40" s="36"/>
      <c r="I40" s="14"/>
      <c r="J40" s="45">
        <v>20</v>
      </c>
      <c r="K40" s="16">
        <v>20</v>
      </c>
      <c r="L40" s="16">
        <v>0</v>
      </c>
      <c r="M40" s="17">
        <f t="shared" si="0"/>
        <v>20</v>
      </c>
      <c r="N40" s="18">
        <f t="shared" si="1"/>
        <v>4600</v>
      </c>
      <c r="O40" s="19">
        <v>5</v>
      </c>
      <c r="P40" s="20">
        <f t="shared" si="2"/>
        <v>1150</v>
      </c>
      <c r="Q40" s="21">
        <v>5</v>
      </c>
      <c r="R40" s="21"/>
      <c r="S40" s="21"/>
      <c r="T40" s="21"/>
      <c r="U40" s="20">
        <f t="shared" si="3"/>
        <v>1150</v>
      </c>
      <c r="V40" s="21">
        <v>5</v>
      </c>
      <c r="W40" s="21"/>
      <c r="X40" s="21"/>
      <c r="Y40" s="21"/>
      <c r="Z40" s="20">
        <f t="shared" si="4"/>
        <v>1150</v>
      </c>
      <c r="AA40" s="21">
        <v>5</v>
      </c>
      <c r="AB40" s="21"/>
      <c r="AC40" s="21"/>
      <c r="AD40" s="21"/>
      <c r="AE40" s="20">
        <f t="shared" si="5"/>
        <v>1150</v>
      </c>
      <c r="AF40" s="22">
        <f t="shared" si="6"/>
        <v>20</v>
      </c>
      <c r="AG40" s="13">
        <f t="shared" si="7"/>
        <v>4600</v>
      </c>
    </row>
    <row r="41" spans="1:33" s="23" customFormat="1" ht="24.75" customHeight="1">
      <c r="A41" s="9">
        <v>35</v>
      </c>
      <c r="B41" s="1" t="s">
        <v>292</v>
      </c>
      <c r="C41" s="2" t="s">
        <v>88</v>
      </c>
      <c r="D41" s="10" t="s">
        <v>486</v>
      </c>
      <c r="E41" s="10" t="s">
        <v>526</v>
      </c>
      <c r="F41" s="1" t="s">
        <v>89</v>
      </c>
      <c r="G41" s="3">
        <v>1950</v>
      </c>
      <c r="H41" s="36"/>
      <c r="I41" s="14"/>
      <c r="J41" s="45">
        <v>1</v>
      </c>
      <c r="K41" s="16">
        <v>4</v>
      </c>
      <c r="L41" s="16">
        <v>0</v>
      </c>
      <c r="M41" s="17">
        <f t="shared" si="0"/>
        <v>4</v>
      </c>
      <c r="N41" s="18">
        <f t="shared" si="1"/>
        <v>7800</v>
      </c>
      <c r="O41" s="19">
        <v>1</v>
      </c>
      <c r="P41" s="20">
        <f t="shared" si="2"/>
        <v>1950</v>
      </c>
      <c r="Q41" s="21">
        <v>1</v>
      </c>
      <c r="R41" s="21"/>
      <c r="S41" s="21"/>
      <c r="T41" s="21"/>
      <c r="U41" s="20">
        <f t="shared" si="3"/>
        <v>1950</v>
      </c>
      <c r="V41" s="21">
        <v>1</v>
      </c>
      <c r="W41" s="21"/>
      <c r="X41" s="21"/>
      <c r="Y41" s="21"/>
      <c r="Z41" s="20">
        <f t="shared" si="4"/>
        <v>1950</v>
      </c>
      <c r="AA41" s="21">
        <v>1</v>
      </c>
      <c r="AB41" s="21"/>
      <c r="AC41" s="21"/>
      <c r="AD41" s="21"/>
      <c r="AE41" s="20">
        <f t="shared" si="5"/>
        <v>1950</v>
      </c>
      <c r="AF41" s="22">
        <f t="shared" si="6"/>
        <v>4</v>
      </c>
      <c r="AG41" s="13">
        <f t="shared" si="7"/>
        <v>7800</v>
      </c>
    </row>
    <row r="42" spans="1:33" s="23" customFormat="1" ht="24.75" customHeight="1">
      <c r="A42" s="9">
        <v>36</v>
      </c>
      <c r="B42" s="1" t="s">
        <v>293</v>
      </c>
      <c r="C42" s="2" t="s">
        <v>189</v>
      </c>
      <c r="D42" s="10" t="s">
        <v>486</v>
      </c>
      <c r="E42" s="10" t="s">
        <v>526</v>
      </c>
      <c r="F42" s="1" t="s">
        <v>87</v>
      </c>
      <c r="G42" s="3">
        <v>470</v>
      </c>
      <c r="H42" s="36"/>
      <c r="I42" s="14"/>
      <c r="J42" s="45">
        <v>18</v>
      </c>
      <c r="K42" s="16">
        <v>20</v>
      </c>
      <c r="L42" s="16">
        <v>0</v>
      </c>
      <c r="M42" s="17">
        <f t="shared" si="0"/>
        <v>20</v>
      </c>
      <c r="N42" s="18">
        <f t="shared" si="1"/>
        <v>9400</v>
      </c>
      <c r="O42" s="19">
        <v>5</v>
      </c>
      <c r="P42" s="20">
        <f t="shared" si="2"/>
        <v>2350</v>
      </c>
      <c r="Q42" s="21">
        <v>5</v>
      </c>
      <c r="R42" s="21"/>
      <c r="S42" s="21"/>
      <c r="T42" s="21"/>
      <c r="U42" s="20">
        <f t="shared" si="3"/>
        <v>2350</v>
      </c>
      <c r="V42" s="21">
        <v>5</v>
      </c>
      <c r="W42" s="21"/>
      <c r="X42" s="21"/>
      <c r="Y42" s="21"/>
      <c r="Z42" s="20">
        <f t="shared" si="4"/>
        <v>2350</v>
      </c>
      <c r="AA42" s="21">
        <v>5</v>
      </c>
      <c r="AB42" s="21"/>
      <c r="AC42" s="21"/>
      <c r="AD42" s="21"/>
      <c r="AE42" s="20">
        <f t="shared" si="5"/>
        <v>2350</v>
      </c>
      <c r="AF42" s="22">
        <f t="shared" si="6"/>
        <v>20</v>
      </c>
      <c r="AG42" s="13">
        <f t="shared" si="7"/>
        <v>9400</v>
      </c>
    </row>
    <row r="43" spans="1:33" s="23" customFormat="1" ht="24.75" customHeight="1">
      <c r="A43" s="9">
        <v>37</v>
      </c>
      <c r="B43" s="1" t="s">
        <v>294</v>
      </c>
      <c r="C43" s="2" t="s">
        <v>90</v>
      </c>
      <c r="D43" s="10" t="s">
        <v>486</v>
      </c>
      <c r="E43" s="10" t="s">
        <v>526</v>
      </c>
      <c r="F43" s="1" t="s">
        <v>91</v>
      </c>
      <c r="G43" s="3">
        <v>220</v>
      </c>
      <c r="H43" s="36"/>
      <c r="I43" s="14"/>
      <c r="J43" s="45">
        <v>275</v>
      </c>
      <c r="K43" s="16">
        <v>432</v>
      </c>
      <c r="L43" s="16">
        <v>0</v>
      </c>
      <c r="M43" s="17">
        <f t="shared" si="0"/>
        <v>432</v>
      </c>
      <c r="N43" s="18">
        <f t="shared" si="1"/>
        <v>95040</v>
      </c>
      <c r="O43" s="19">
        <v>108</v>
      </c>
      <c r="P43" s="20">
        <f t="shared" si="2"/>
        <v>23760</v>
      </c>
      <c r="Q43" s="21">
        <v>108</v>
      </c>
      <c r="R43" s="21"/>
      <c r="S43" s="21"/>
      <c r="T43" s="21"/>
      <c r="U43" s="20">
        <f t="shared" si="3"/>
        <v>23760</v>
      </c>
      <c r="V43" s="21">
        <v>108</v>
      </c>
      <c r="W43" s="21"/>
      <c r="X43" s="21"/>
      <c r="Y43" s="21"/>
      <c r="Z43" s="20">
        <f t="shared" si="4"/>
        <v>23760</v>
      </c>
      <c r="AA43" s="21">
        <v>108</v>
      </c>
      <c r="AB43" s="21"/>
      <c r="AC43" s="21"/>
      <c r="AD43" s="21"/>
      <c r="AE43" s="20">
        <f t="shared" si="5"/>
        <v>23760</v>
      </c>
      <c r="AF43" s="22">
        <f t="shared" si="6"/>
        <v>432</v>
      </c>
      <c r="AG43" s="13">
        <f t="shared" si="7"/>
        <v>95040</v>
      </c>
    </row>
    <row r="44" spans="1:33" s="23" customFormat="1" ht="24.75" customHeight="1">
      <c r="A44" s="9">
        <v>38</v>
      </c>
      <c r="B44" s="1" t="s">
        <v>295</v>
      </c>
      <c r="C44" s="2" t="s">
        <v>464</v>
      </c>
      <c r="D44" s="10" t="s">
        <v>486</v>
      </c>
      <c r="E44" s="10" t="s">
        <v>526</v>
      </c>
      <c r="F44" s="1" t="s">
        <v>93</v>
      </c>
      <c r="G44" s="3">
        <v>80</v>
      </c>
      <c r="H44" s="36"/>
      <c r="I44" s="14"/>
      <c r="J44" s="45">
        <v>4</v>
      </c>
      <c r="K44" s="16">
        <v>16</v>
      </c>
      <c r="L44" s="16">
        <v>0</v>
      </c>
      <c r="M44" s="17">
        <f t="shared" si="0"/>
        <v>16</v>
      </c>
      <c r="N44" s="18">
        <f t="shared" si="1"/>
        <v>1280</v>
      </c>
      <c r="O44" s="19">
        <v>4</v>
      </c>
      <c r="P44" s="20">
        <f t="shared" si="2"/>
        <v>320</v>
      </c>
      <c r="Q44" s="21">
        <v>4</v>
      </c>
      <c r="R44" s="21"/>
      <c r="S44" s="21"/>
      <c r="T44" s="21"/>
      <c r="U44" s="20">
        <f t="shared" si="3"/>
        <v>320</v>
      </c>
      <c r="V44" s="21">
        <v>4</v>
      </c>
      <c r="W44" s="21"/>
      <c r="X44" s="21"/>
      <c r="Y44" s="21"/>
      <c r="Z44" s="20">
        <f t="shared" si="4"/>
        <v>320</v>
      </c>
      <c r="AA44" s="21">
        <v>4</v>
      </c>
      <c r="AB44" s="21"/>
      <c r="AC44" s="21"/>
      <c r="AD44" s="21"/>
      <c r="AE44" s="20">
        <f t="shared" si="5"/>
        <v>320</v>
      </c>
      <c r="AF44" s="22">
        <f t="shared" si="6"/>
        <v>16</v>
      </c>
      <c r="AG44" s="13">
        <f t="shared" si="7"/>
        <v>1280</v>
      </c>
    </row>
    <row r="45" spans="1:33" s="23" customFormat="1" ht="24.75" customHeight="1">
      <c r="A45" s="9">
        <v>39</v>
      </c>
      <c r="B45" s="1" t="s">
        <v>296</v>
      </c>
      <c r="C45" s="2" t="s">
        <v>92</v>
      </c>
      <c r="D45" s="10" t="s">
        <v>486</v>
      </c>
      <c r="E45" s="10" t="s">
        <v>526</v>
      </c>
      <c r="F45" s="1" t="s">
        <v>93</v>
      </c>
      <c r="G45" s="3">
        <v>26</v>
      </c>
      <c r="H45" s="36"/>
      <c r="I45" s="14"/>
      <c r="J45" s="45">
        <v>777</v>
      </c>
      <c r="K45" s="16">
        <v>800</v>
      </c>
      <c r="L45" s="16">
        <v>0</v>
      </c>
      <c r="M45" s="17">
        <f t="shared" si="0"/>
        <v>800</v>
      </c>
      <c r="N45" s="18">
        <f t="shared" si="1"/>
        <v>20800</v>
      </c>
      <c r="O45" s="19">
        <v>200</v>
      </c>
      <c r="P45" s="20">
        <f t="shared" si="2"/>
        <v>5200</v>
      </c>
      <c r="Q45" s="21">
        <v>200</v>
      </c>
      <c r="R45" s="21"/>
      <c r="S45" s="21"/>
      <c r="T45" s="21"/>
      <c r="U45" s="20">
        <f t="shared" si="3"/>
        <v>5200</v>
      </c>
      <c r="V45" s="21">
        <v>200</v>
      </c>
      <c r="W45" s="21"/>
      <c r="X45" s="21"/>
      <c r="Y45" s="21"/>
      <c r="Z45" s="20">
        <f t="shared" si="4"/>
        <v>5200</v>
      </c>
      <c r="AA45" s="21">
        <v>200</v>
      </c>
      <c r="AB45" s="21"/>
      <c r="AC45" s="21"/>
      <c r="AD45" s="21"/>
      <c r="AE45" s="20">
        <f t="shared" si="5"/>
        <v>5200</v>
      </c>
      <c r="AF45" s="22">
        <f t="shared" si="6"/>
        <v>800</v>
      </c>
      <c r="AG45" s="13">
        <f t="shared" si="7"/>
        <v>20800</v>
      </c>
    </row>
    <row r="46" spans="1:33" s="23" customFormat="1" ht="24.75" customHeight="1">
      <c r="A46" s="9">
        <v>40</v>
      </c>
      <c r="B46" s="1" t="s">
        <v>297</v>
      </c>
      <c r="C46" s="2" t="s">
        <v>94</v>
      </c>
      <c r="D46" s="10" t="s">
        <v>486</v>
      </c>
      <c r="E46" s="10" t="s">
        <v>526</v>
      </c>
      <c r="F46" s="1" t="s">
        <v>87</v>
      </c>
      <c r="G46" s="3">
        <v>280</v>
      </c>
      <c r="H46" s="36"/>
      <c r="I46" s="14"/>
      <c r="J46" s="45">
        <v>3</v>
      </c>
      <c r="K46" s="16">
        <v>8</v>
      </c>
      <c r="L46" s="16">
        <v>0</v>
      </c>
      <c r="M46" s="17">
        <f t="shared" si="0"/>
        <v>8</v>
      </c>
      <c r="N46" s="18">
        <f t="shared" si="1"/>
        <v>2240</v>
      </c>
      <c r="O46" s="19">
        <v>2</v>
      </c>
      <c r="P46" s="20">
        <f t="shared" si="2"/>
        <v>560</v>
      </c>
      <c r="Q46" s="21">
        <v>2</v>
      </c>
      <c r="R46" s="21"/>
      <c r="S46" s="21"/>
      <c r="T46" s="21"/>
      <c r="U46" s="20">
        <f t="shared" si="3"/>
        <v>560</v>
      </c>
      <c r="V46" s="21">
        <v>2</v>
      </c>
      <c r="W46" s="21"/>
      <c r="X46" s="21"/>
      <c r="Y46" s="21"/>
      <c r="Z46" s="20">
        <f t="shared" si="4"/>
        <v>560</v>
      </c>
      <c r="AA46" s="21">
        <v>2</v>
      </c>
      <c r="AB46" s="21"/>
      <c r="AC46" s="21"/>
      <c r="AD46" s="21"/>
      <c r="AE46" s="20">
        <f t="shared" si="5"/>
        <v>560</v>
      </c>
      <c r="AF46" s="22">
        <f t="shared" si="6"/>
        <v>8</v>
      </c>
      <c r="AG46" s="13">
        <f t="shared" si="7"/>
        <v>2240</v>
      </c>
    </row>
    <row r="47" spans="1:33" s="23" customFormat="1" ht="24.75" customHeight="1">
      <c r="A47" s="9">
        <v>41</v>
      </c>
      <c r="B47" s="1" t="s">
        <v>298</v>
      </c>
      <c r="C47" s="2" t="s">
        <v>95</v>
      </c>
      <c r="D47" s="10" t="s">
        <v>486</v>
      </c>
      <c r="E47" s="10" t="s">
        <v>526</v>
      </c>
      <c r="F47" s="1" t="s">
        <v>85</v>
      </c>
      <c r="G47" s="3">
        <v>40</v>
      </c>
      <c r="H47" s="36"/>
      <c r="I47" s="14"/>
      <c r="J47" s="45">
        <v>427</v>
      </c>
      <c r="K47" s="16">
        <v>480</v>
      </c>
      <c r="L47" s="16">
        <v>0</v>
      </c>
      <c r="M47" s="17">
        <f t="shared" si="0"/>
        <v>480</v>
      </c>
      <c r="N47" s="18">
        <f t="shared" si="1"/>
        <v>19200</v>
      </c>
      <c r="O47" s="19">
        <v>120</v>
      </c>
      <c r="P47" s="20">
        <f t="shared" si="2"/>
        <v>4800</v>
      </c>
      <c r="Q47" s="21">
        <v>120</v>
      </c>
      <c r="R47" s="21"/>
      <c r="S47" s="21"/>
      <c r="T47" s="21"/>
      <c r="U47" s="20">
        <f t="shared" si="3"/>
        <v>4800</v>
      </c>
      <c r="V47" s="21">
        <v>120</v>
      </c>
      <c r="W47" s="21"/>
      <c r="X47" s="21"/>
      <c r="Y47" s="21"/>
      <c r="Z47" s="20">
        <f t="shared" si="4"/>
        <v>4800</v>
      </c>
      <c r="AA47" s="21">
        <v>120</v>
      </c>
      <c r="AB47" s="21"/>
      <c r="AC47" s="21"/>
      <c r="AD47" s="21"/>
      <c r="AE47" s="20">
        <f t="shared" si="5"/>
        <v>4800</v>
      </c>
      <c r="AF47" s="22">
        <f t="shared" si="6"/>
        <v>480</v>
      </c>
      <c r="AG47" s="13">
        <f t="shared" si="7"/>
        <v>19200</v>
      </c>
    </row>
    <row r="48" spans="1:33" s="23" customFormat="1" ht="24.75" customHeight="1">
      <c r="A48" s="9">
        <v>42</v>
      </c>
      <c r="B48" s="1" t="s">
        <v>299</v>
      </c>
      <c r="C48" s="2" t="s">
        <v>96</v>
      </c>
      <c r="D48" s="10" t="s">
        <v>486</v>
      </c>
      <c r="E48" s="10" t="s">
        <v>526</v>
      </c>
      <c r="F48" s="1" t="s">
        <v>91</v>
      </c>
      <c r="G48" s="3">
        <v>275</v>
      </c>
      <c r="H48" s="36"/>
      <c r="I48" s="14"/>
      <c r="J48" s="45">
        <v>6</v>
      </c>
      <c r="K48" s="16">
        <v>8</v>
      </c>
      <c r="L48" s="16">
        <v>0</v>
      </c>
      <c r="M48" s="17">
        <f t="shared" si="0"/>
        <v>8</v>
      </c>
      <c r="N48" s="18">
        <f t="shared" si="1"/>
        <v>2200</v>
      </c>
      <c r="O48" s="19">
        <v>2</v>
      </c>
      <c r="P48" s="20">
        <f t="shared" si="2"/>
        <v>550</v>
      </c>
      <c r="Q48" s="21">
        <v>2</v>
      </c>
      <c r="R48" s="21"/>
      <c r="S48" s="21"/>
      <c r="T48" s="21"/>
      <c r="U48" s="20">
        <f t="shared" si="3"/>
        <v>550</v>
      </c>
      <c r="V48" s="21">
        <v>2</v>
      </c>
      <c r="W48" s="21"/>
      <c r="X48" s="21"/>
      <c r="Y48" s="21"/>
      <c r="Z48" s="20">
        <f t="shared" si="4"/>
        <v>550</v>
      </c>
      <c r="AA48" s="21">
        <v>2</v>
      </c>
      <c r="AB48" s="21"/>
      <c r="AC48" s="21"/>
      <c r="AD48" s="21"/>
      <c r="AE48" s="20">
        <f t="shared" si="5"/>
        <v>550</v>
      </c>
      <c r="AF48" s="22">
        <f t="shared" si="6"/>
        <v>8</v>
      </c>
      <c r="AG48" s="13">
        <f t="shared" si="7"/>
        <v>2200</v>
      </c>
    </row>
    <row r="49" spans="1:33" s="23" customFormat="1" ht="24.75" customHeight="1">
      <c r="A49" s="9">
        <v>43</v>
      </c>
      <c r="B49" s="1" t="s">
        <v>300</v>
      </c>
      <c r="C49" s="2" t="s">
        <v>217</v>
      </c>
      <c r="D49" s="10" t="s">
        <v>486</v>
      </c>
      <c r="E49" s="10" t="s">
        <v>526</v>
      </c>
      <c r="F49" s="1" t="s">
        <v>85</v>
      </c>
      <c r="G49" s="3">
        <v>95</v>
      </c>
      <c r="H49" s="36"/>
      <c r="I49" s="14"/>
      <c r="J49" s="45">
        <v>2</v>
      </c>
      <c r="K49" s="16">
        <v>8</v>
      </c>
      <c r="L49" s="16">
        <v>0</v>
      </c>
      <c r="M49" s="17">
        <f t="shared" si="0"/>
        <v>8</v>
      </c>
      <c r="N49" s="18">
        <f t="shared" si="1"/>
        <v>760</v>
      </c>
      <c r="O49" s="19">
        <v>2</v>
      </c>
      <c r="P49" s="20">
        <f t="shared" si="2"/>
        <v>190</v>
      </c>
      <c r="Q49" s="21">
        <v>2</v>
      </c>
      <c r="R49" s="21"/>
      <c r="S49" s="21"/>
      <c r="T49" s="21"/>
      <c r="U49" s="20">
        <f t="shared" si="3"/>
        <v>190</v>
      </c>
      <c r="V49" s="21">
        <v>2</v>
      </c>
      <c r="W49" s="21"/>
      <c r="X49" s="21"/>
      <c r="Y49" s="21"/>
      <c r="Z49" s="20">
        <f t="shared" si="4"/>
        <v>190</v>
      </c>
      <c r="AA49" s="21">
        <v>2</v>
      </c>
      <c r="AB49" s="21"/>
      <c r="AC49" s="21"/>
      <c r="AD49" s="21"/>
      <c r="AE49" s="20">
        <f t="shared" si="5"/>
        <v>190</v>
      </c>
      <c r="AF49" s="22">
        <f t="shared" si="6"/>
        <v>8</v>
      </c>
      <c r="AG49" s="13">
        <f t="shared" si="7"/>
        <v>760</v>
      </c>
    </row>
    <row r="50" spans="1:33" s="23" customFormat="1" ht="24.75" customHeight="1">
      <c r="A50" s="9">
        <v>44</v>
      </c>
      <c r="B50" s="1" t="s">
        <v>301</v>
      </c>
      <c r="C50" s="2" t="s">
        <v>100</v>
      </c>
      <c r="D50" s="10" t="s">
        <v>486</v>
      </c>
      <c r="E50" s="10" t="s">
        <v>526</v>
      </c>
      <c r="F50" s="1" t="s">
        <v>19</v>
      </c>
      <c r="G50" s="3">
        <v>250</v>
      </c>
      <c r="H50" s="36"/>
      <c r="I50" s="14"/>
      <c r="J50" s="45">
        <v>8</v>
      </c>
      <c r="K50" s="16">
        <v>8</v>
      </c>
      <c r="L50" s="16">
        <v>0</v>
      </c>
      <c r="M50" s="17">
        <f t="shared" si="0"/>
        <v>8</v>
      </c>
      <c r="N50" s="18">
        <f t="shared" si="1"/>
        <v>2000</v>
      </c>
      <c r="O50" s="19">
        <v>2</v>
      </c>
      <c r="P50" s="20">
        <f t="shared" si="2"/>
        <v>500</v>
      </c>
      <c r="Q50" s="21">
        <v>2</v>
      </c>
      <c r="R50" s="21"/>
      <c r="S50" s="21"/>
      <c r="T50" s="21"/>
      <c r="U50" s="20">
        <f t="shared" si="3"/>
        <v>500</v>
      </c>
      <c r="V50" s="21">
        <v>2</v>
      </c>
      <c r="W50" s="21"/>
      <c r="X50" s="21"/>
      <c r="Y50" s="21"/>
      <c r="Z50" s="20">
        <f t="shared" si="4"/>
        <v>500</v>
      </c>
      <c r="AA50" s="21">
        <v>2</v>
      </c>
      <c r="AB50" s="21"/>
      <c r="AC50" s="21"/>
      <c r="AD50" s="21"/>
      <c r="AE50" s="20">
        <f t="shared" si="5"/>
        <v>500</v>
      </c>
      <c r="AF50" s="22">
        <f t="shared" si="6"/>
        <v>8</v>
      </c>
      <c r="AG50" s="13">
        <f t="shared" si="7"/>
        <v>2000</v>
      </c>
    </row>
    <row r="51" spans="1:33" s="23" customFormat="1" ht="24.75" customHeight="1">
      <c r="A51" s="9">
        <v>45</v>
      </c>
      <c r="B51" s="1" t="s">
        <v>302</v>
      </c>
      <c r="C51" s="2" t="s">
        <v>107</v>
      </c>
      <c r="D51" s="10" t="s">
        <v>486</v>
      </c>
      <c r="E51" s="10" t="s">
        <v>526</v>
      </c>
      <c r="F51" s="1" t="s">
        <v>108</v>
      </c>
      <c r="G51" s="3">
        <v>35</v>
      </c>
      <c r="H51" s="36"/>
      <c r="I51" s="14"/>
      <c r="J51" s="45">
        <v>9</v>
      </c>
      <c r="K51" s="16">
        <v>20</v>
      </c>
      <c r="L51" s="16">
        <v>0</v>
      </c>
      <c r="M51" s="17">
        <f t="shared" si="0"/>
        <v>20</v>
      </c>
      <c r="N51" s="18">
        <f t="shared" si="1"/>
        <v>700</v>
      </c>
      <c r="O51" s="19">
        <v>5</v>
      </c>
      <c r="P51" s="20">
        <f t="shared" si="2"/>
        <v>175</v>
      </c>
      <c r="Q51" s="21">
        <v>5</v>
      </c>
      <c r="R51" s="21"/>
      <c r="S51" s="21"/>
      <c r="T51" s="21"/>
      <c r="U51" s="20">
        <f t="shared" si="3"/>
        <v>175</v>
      </c>
      <c r="V51" s="21">
        <v>5</v>
      </c>
      <c r="W51" s="21"/>
      <c r="X51" s="21"/>
      <c r="Y51" s="21"/>
      <c r="Z51" s="20">
        <f t="shared" si="4"/>
        <v>175</v>
      </c>
      <c r="AA51" s="21">
        <v>5</v>
      </c>
      <c r="AB51" s="21"/>
      <c r="AC51" s="21"/>
      <c r="AD51" s="21"/>
      <c r="AE51" s="20">
        <f t="shared" si="5"/>
        <v>175</v>
      </c>
      <c r="AF51" s="22">
        <f t="shared" si="6"/>
        <v>20</v>
      </c>
      <c r="AG51" s="13">
        <f t="shared" si="7"/>
        <v>700</v>
      </c>
    </row>
    <row r="52" spans="1:33" s="23" customFormat="1" ht="24.75" customHeight="1">
      <c r="A52" s="9">
        <v>46</v>
      </c>
      <c r="B52" s="1" t="s">
        <v>303</v>
      </c>
      <c r="C52" s="2" t="s">
        <v>109</v>
      </c>
      <c r="D52" s="10" t="s">
        <v>486</v>
      </c>
      <c r="E52" s="10" t="s">
        <v>526</v>
      </c>
      <c r="F52" s="1" t="s">
        <v>7</v>
      </c>
      <c r="G52" s="3">
        <v>100</v>
      </c>
      <c r="H52" s="36"/>
      <c r="I52" s="14"/>
      <c r="J52" s="45">
        <v>7</v>
      </c>
      <c r="K52" s="16">
        <v>20</v>
      </c>
      <c r="L52" s="16">
        <v>0</v>
      </c>
      <c r="M52" s="17">
        <f t="shared" si="0"/>
        <v>20</v>
      </c>
      <c r="N52" s="18">
        <f t="shared" si="1"/>
        <v>2000</v>
      </c>
      <c r="O52" s="19">
        <v>5</v>
      </c>
      <c r="P52" s="20">
        <f t="shared" si="2"/>
        <v>500</v>
      </c>
      <c r="Q52" s="21">
        <v>5</v>
      </c>
      <c r="R52" s="21"/>
      <c r="S52" s="21"/>
      <c r="T52" s="21"/>
      <c r="U52" s="20">
        <f t="shared" si="3"/>
        <v>500</v>
      </c>
      <c r="V52" s="21">
        <v>5</v>
      </c>
      <c r="W52" s="21"/>
      <c r="X52" s="21"/>
      <c r="Y52" s="21"/>
      <c r="Z52" s="20">
        <f t="shared" si="4"/>
        <v>500</v>
      </c>
      <c r="AA52" s="21">
        <v>5</v>
      </c>
      <c r="AB52" s="21"/>
      <c r="AC52" s="21"/>
      <c r="AD52" s="21"/>
      <c r="AE52" s="20">
        <f t="shared" si="5"/>
        <v>500</v>
      </c>
      <c r="AF52" s="22">
        <f t="shared" si="6"/>
        <v>20</v>
      </c>
      <c r="AG52" s="13">
        <f t="shared" si="7"/>
        <v>2000</v>
      </c>
    </row>
    <row r="53" spans="1:33" s="23" customFormat="1" ht="24.75" customHeight="1">
      <c r="A53" s="9">
        <v>47</v>
      </c>
      <c r="B53" s="1" t="s">
        <v>304</v>
      </c>
      <c r="C53" s="2" t="s">
        <v>208</v>
      </c>
      <c r="D53" s="10" t="s">
        <v>486</v>
      </c>
      <c r="E53" s="10" t="s">
        <v>526</v>
      </c>
      <c r="F53" s="1" t="s">
        <v>7</v>
      </c>
      <c r="G53" s="3">
        <v>15</v>
      </c>
      <c r="H53" s="36"/>
      <c r="I53" s="14"/>
      <c r="J53" s="45">
        <v>74</v>
      </c>
      <c r="K53" s="16">
        <v>80</v>
      </c>
      <c r="L53" s="16">
        <v>0</v>
      </c>
      <c r="M53" s="17">
        <f t="shared" si="0"/>
        <v>80</v>
      </c>
      <c r="N53" s="18">
        <f t="shared" si="1"/>
        <v>1200</v>
      </c>
      <c r="O53" s="19">
        <v>20</v>
      </c>
      <c r="P53" s="20">
        <f t="shared" si="2"/>
        <v>300</v>
      </c>
      <c r="Q53" s="21">
        <v>20</v>
      </c>
      <c r="R53" s="21"/>
      <c r="S53" s="21"/>
      <c r="T53" s="21"/>
      <c r="U53" s="20">
        <f t="shared" si="3"/>
        <v>300</v>
      </c>
      <c r="V53" s="21">
        <v>20</v>
      </c>
      <c r="W53" s="21"/>
      <c r="X53" s="21"/>
      <c r="Y53" s="21"/>
      <c r="Z53" s="20">
        <f t="shared" si="4"/>
        <v>300</v>
      </c>
      <c r="AA53" s="21">
        <v>20</v>
      </c>
      <c r="AB53" s="21"/>
      <c r="AC53" s="21"/>
      <c r="AD53" s="21"/>
      <c r="AE53" s="20">
        <f t="shared" si="5"/>
        <v>300</v>
      </c>
      <c r="AF53" s="22">
        <f t="shared" si="6"/>
        <v>80</v>
      </c>
      <c r="AG53" s="13">
        <f t="shared" si="7"/>
        <v>1200</v>
      </c>
    </row>
    <row r="54" spans="1:33" s="23" customFormat="1" ht="24.75" customHeight="1">
      <c r="A54" s="9">
        <v>48</v>
      </c>
      <c r="B54" s="1" t="s">
        <v>305</v>
      </c>
      <c r="C54" s="2" t="s">
        <v>209</v>
      </c>
      <c r="D54" s="10" t="s">
        <v>486</v>
      </c>
      <c r="E54" s="10" t="s">
        <v>526</v>
      </c>
      <c r="F54" s="1" t="s">
        <v>7</v>
      </c>
      <c r="G54" s="3">
        <v>40</v>
      </c>
      <c r="H54" s="36"/>
      <c r="I54" s="14"/>
      <c r="J54" s="45">
        <v>40</v>
      </c>
      <c r="K54" s="16">
        <v>120</v>
      </c>
      <c r="L54" s="16">
        <v>0</v>
      </c>
      <c r="M54" s="17">
        <f t="shared" si="0"/>
        <v>120</v>
      </c>
      <c r="N54" s="18">
        <f t="shared" si="1"/>
        <v>4800</v>
      </c>
      <c r="O54" s="19">
        <v>30</v>
      </c>
      <c r="P54" s="20">
        <f t="shared" si="2"/>
        <v>1200</v>
      </c>
      <c r="Q54" s="21">
        <v>30</v>
      </c>
      <c r="R54" s="21"/>
      <c r="S54" s="21"/>
      <c r="T54" s="21"/>
      <c r="U54" s="20">
        <f t="shared" si="3"/>
        <v>1200</v>
      </c>
      <c r="V54" s="21">
        <v>30</v>
      </c>
      <c r="W54" s="21"/>
      <c r="X54" s="21"/>
      <c r="Y54" s="21"/>
      <c r="Z54" s="20">
        <f t="shared" si="4"/>
        <v>1200</v>
      </c>
      <c r="AA54" s="21">
        <v>30</v>
      </c>
      <c r="AB54" s="21"/>
      <c r="AC54" s="21"/>
      <c r="AD54" s="21"/>
      <c r="AE54" s="20">
        <f t="shared" si="5"/>
        <v>1200</v>
      </c>
      <c r="AF54" s="22">
        <f t="shared" si="6"/>
        <v>120</v>
      </c>
      <c r="AG54" s="13">
        <f t="shared" si="7"/>
        <v>4800</v>
      </c>
    </row>
    <row r="55" spans="1:33" s="23" customFormat="1" ht="24.75" customHeight="1">
      <c r="A55" s="9">
        <v>49</v>
      </c>
      <c r="B55" s="1" t="s">
        <v>306</v>
      </c>
      <c r="C55" s="2" t="s">
        <v>110</v>
      </c>
      <c r="D55" s="10" t="s">
        <v>486</v>
      </c>
      <c r="E55" s="10" t="s">
        <v>526</v>
      </c>
      <c r="F55" s="1" t="s">
        <v>7</v>
      </c>
      <c r="G55" s="3">
        <v>20</v>
      </c>
      <c r="H55" s="36"/>
      <c r="I55" s="14"/>
      <c r="J55" s="45">
        <v>21</v>
      </c>
      <c r="K55" s="16">
        <v>21</v>
      </c>
      <c r="L55" s="16">
        <v>0</v>
      </c>
      <c r="M55" s="17">
        <f t="shared" si="0"/>
        <v>21</v>
      </c>
      <c r="N55" s="18">
        <f t="shared" si="1"/>
        <v>420</v>
      </c>
      <c r="O55" s="19">
        <v>5.25</v>
      </c>
      <c r="P55" s="20">
        <f t="shared" si="2"/>
        <v>105</v>
      </c>
      <c r="Q55" s="21">
        <v>5.25</v>
      </c>
      <c r="R55" s="21"/>
      <c r="S55" s="21"/>
      <c r="T55" s="21"/>
      <c r="U55" s="20">
        <f t="shared" si="3"/>
        <v>105</v>
      </c>
      <c r="V55" s="21">
        <v>5.25</v>
      </c>
      <c r="W55" s="21"/>
      <c r="X55" s="21"/>
      <c r="Y55" s="21"/>
      <c r="Z55" s="20">
        <f t="shared" si="4"/>
        <v>105</v>
      </c>
      <c r="AA55" s="21">
        <v>5.25</v>
      </c>
      <c r="AB55" s="21"/>
      <c r="AC55" s="21"/>
      <c r="AD55" s="21"/>
      <c r="AE55" s="20">
        <f t="shared" si="5"/>
        <v>105</v>
      </c>
      <c r="AF55" s="22">
        <f t="shared" si="6"/>
        <v>21</v>
      </c>
      <c r="AG55" s="13">
        <f t="shared" si="7"/>
        <v>420</v>
      </c>
    </row>
    <row r="56" spans="1:33" s="23" customFormat="1" ht="24.75" customHeight="1">
      <c r="A56" s="9">
        <v>50</v>
      </c>
      <c r="B56" s="1" t="s">
        <v>307</v>
      </c>
      <c r="C56" s="2" t="s">
        <v>112</v>
      </c>
      <c r="D56" s="10" t="s">
        <v>486</v>
      </c>
      <c r="E56" s="10" t="s">
        <v>526</v>
      </c>
      <c r="F56" s="1" t="s">
        <v>7</v>
      </c>
      <c r="G56" s="3">
        <v>35</v>
      </c>
      <c r="H56" s="36"/>
      <c r="I56" s="14"/>
      <c r="J56" s="45">
        <v>36</v>
      </c>
      <c r="K56" s="16">
        <v>16</v>
      </c>
      <c r="L56" s="16">
        <v>0</v>
      </c>
      <c r="M56" s="17">
        <f t="shared" si="0"/>
        <v>16</v>
      </c>
      <c r="N56" s="18">
        <f t="shared" si="1"/>
        <v>560</v>
      </c>
      <c r="O56" s="19">
        <v>4</v>
      </c>
      <c r="P56" s="20">
        <f t="shared" si="2"/>
        <v>140</v>
      </c>
      <c r="Q56" s="21">
        <v>4</v>
      </c>
      <c r="R56" s="21"/>
      <c r="S56" s="21"/>
      <c r="T56" s="21"/>
      <c r="U56" s="20">
        <f t="shared" si="3"/>
        <v>140</v>
      </c>
      <c r="V56" s="21">
        <v>4</v>
      </c>
      <c r="W56" s="21"/>
      <c r="X56" s="21"/>
      <c r="Y56" s="21"/>
      <c r="Z56" s="20">
        <f t="shared" si="4"/>
        <v>140</v>
      </c>
      <c r="AA56" s="21">
        <v>4</v>
      </c>
      <c r="AB56" s="21"/>
      <c r="AC56" s="21"/>
      <c r="AD56" s="21"/>
      <c r="AE56" s="20">
        <f t="shared" si="5"/>
        <v>140</v>
      </c>
      <c r="AF56" s="22">
        <f t="shared" si="6"/>
        <v>16</v>
      </c>
      <c r="AG56" s="13">
        <f t="shared" si="7"/>
        <v>560</v>
      </c>
    </row>
    <row r="57" spans="1:33" s="23" customFormat="1" ht="24.75" customHeight="1">
      <c r="A57" s="9">
        <v>51</v>
      </c>
      <c r="B57" s="1" t="s">
        <v>308</v>
      </c>
      <c r="C57" s="2" t="s">
        <v>113</v>
      </c>
      <c r="D57" s="10" t="s">
        <v>486</v>
      </c>
      <c r="E57" s="10" t="s">
        <v>526</v>
      </c>
      <c r="F57" s="1" t="s">
        <v>21</v>
      </c>
      <c r="G57" s="3">
        <v>25</v>
      </c>
      <c r="H57" s="36"/>
      <c r="I57" s="14"/>
      <c r="J57" s="45">
        <v>31</v>
      </c>
      <c r="K57" s="16">
        <v>40</v>
      </c>
      <c r="L57" s="16">
        <v>0</v>
      </c>
      <c r="M57" s="17">
        <f t="shared" si="0"/>
        <v>40</v>
      </c>
      <c r="N57" s="18">
        <f t="shared" si="1"/>
        <v>1000</v>
      </c>
      <c r="O57" s="19">
        <v>10</v>
      </c>
      <c r="P57" s="20">
        <f t="shared" si="2"/>
        <v>250</v>
      </c>
      <c r="Q57" s="21">
        <v>10</v>
      </c>
      <c r="R57" s="21"/>
      <c r="S57" s="21"/>
      <c r="T57" s="21"/>
      <c r="U57" s="20">
        <f t="shared" si="3"/>
        <v>250</v>
      </c>
      <c r="V57" s="21">
        <v>10</v>
      </c>
      <c r="W57" s="21"/>
      <c r="X57" s="21"/>
      <c r="Y57" s="21"/>
      <c r="Z57" s="20">
        <f t="shared" si="4"/>
        <v>250</v>
      </c>
      <c r="AA57" s="21">
        <v>10</v>
      </c>
      <c r="AB57" s="21"/>
      <c r="AC57" s="21"/>
      <c r="AD57" s="21"/>
      <c r="AE57" s="20">
        <f t="shared" si="5"/>
        <v>250</v>
      </c>
      <c r="AF57" s="22">
        <f t="shared" si="6"/>
        <v>40</v>
      </c>
      <c r="AG57" s="13">
        <f t="shared" si="7"/>
        <v>1000</v>
      </c>
    </row>
    <row r="58" spans="1:33" s="23" customFormat="1" ht="24.75" customHeight="1">
      <c r="A58" s="9">
        <v>52</v>
      </c>
      <c r="B58" s="1" t="s">
        <v>309</v>
      </c>
      <c r="C58" s="2" t="s">
        <v>114</v>
      </c>
      <c r="D58" s="10" t="s">
        <v>486</v>
      </c>
      <c r="E58" s="10" t="s">
        <v>526</v>
      </c>
      <c r="F58" s="1" t="s">
        <v>93</v>
      </c>
      <c r="G58" s="3">
        <v>145</v>
      </c>
      <c r="H58" s="36"/>
      <c r="I58" s="14"/>
      <c r="J58" s="45">
        <v>156</v>
      </c>
      <c r="K58" s="16">
        <v>240</v>
      </c>
      <c r="L58" s="16">
        <v>0</v>
      </c>
      <c r="M58" s="17">
        <f t="shared" si="0"/>
        <v>240</v>
      </c>
      <c r="N58" s="18">
        <f t="shared" si="1"/>
        <v>34800</v>
      </c>
      <c r="O58" s="19">
        <v>60</v>
      </c>
      <c r="P58" s="20">
        <f t="shared" si="2"/>
        <v>8700</v>
      </c>
      <c r="Q58" s="21">
        <v>60</v>
      </c>
      <c r="R58" s="21"/>
      <c r="S58" s="21"/>
      <c r="T58" s="21"/>
      <c r="U58" s="20">
        <f t="shared" si="3"/>
        <v>8700</v>
      </c>
      <c r="V58" s="21">
        <v>60</v>
      </c>
      <c r="W58" s="21"/>
      <c r="X58" s="21"/>
      <c r="Y58" s="21"/>
      <c r="Z58" s="20">
        <f t="shared" si="4"/>
        <v>8700</v>
      </c>
      <c r="AA58" s="21">
        <v>60</v>
      </c>
      <c r="AB58" s="21"/>
      <c r="AC58" s="21"/>
      <c r="AD58" s="21"/>
      <c r="AE58" s="20">
        <f t="shared" si="5"/>
        <v>8700</v>
      </c>
      <c r="AF58" s="22">
        <f t="shared" si="6"/>
        <v>240</v>
      </c>
      <c r="AG58" s="13">
        <f t="shared" si="7"/>
        <v>34800</v>
      </c>
    </row>
    <row r="59" spans="1:33" s="23" customFormat="1" ht="24.75" customHeight="1">
      <c r="A59" s="9">
        <v>53</v>
      </c>
      <c r="B59" s="1" t="s">
        <v>310</v>
      </c>
      <c r="C59" s="2" t="s">
        <v>115</v>
      </c>
      <c r="D59" s="10" t="s">
        <v>486</v>
      </c>
      <c r="E59" s="10" t="s">
        <v>526</v>
      </c>
      <c r="F59" s="1" t="s">
        <v>83</v>
      </c>
      <c r="G59" s="3">
        <v>60</v>
      </c>
      <c r="H59" s="36"/>
      <c r="I59" s="14"/>
      <c r="J59" s="45">
        <v>7</v>
      </c>
      <c r="K59" s="16">
        <v>8</v>
      </c>
      <c r="L59" s="16">
        <v>0</v>
      </c>
      <c r="M59" s="17">
        <f t="shared" si="0"/>
        <v>8</v>
      </c>
      <c r="N59" s="18">
        <f t="shared" si="1"/>
        <v>480</v>
      </c>
      <c r="O59" s="19">
        <v>2</v>
      </c>
      <c r="P59" s="20">
        <f t="shared" si="2"/>
        <v>120</v>
      </c>
      <c r="Q59" s="21">
        <v>2</v>
      </c>
      <c r="R59" s="21"/>
      <c r="S59" s="21"/>
      <c r="T59" s="21"/>
      <c r="U59" s="20">
        <f t="shared" si="3"/>
        <v>120</v>
      </c>
      <c r="V59" s="21">
        <v>2</v>
      </c>
      <c r="W59" s="21"/>
      <c r="X59" s="21"/>
      <c r="Y59" s="21"/>
      <c r="Z59" s="20">
        <f t="shared" si="4"/>
        <v>120</v>
      </c>
      <c r="AA59" s="21">
        <v>2</v>
      </c>
      <c r="AB59" s="21"/>
      <c r="AC59" s="21"/>
      <c r="AD59" s="21"/>
      <c r="AE59" s="20">
        <f t="shared" si="5"/>
        <v>120</v>
      </c>
      <c r="AF59" s="22">
        <f t="shared" si="6"/>
        <v>8</v>
      </c>
      <c r="AG59" s="13">
        <f t="shared" si="7"/>
        <v>480</v>
      </c>
    </row>
    <row r="60" spans="1:33" s="23" customFormat="1" ht="24.75" customHeight="1">
      <c r="A60" s="9">
        <v>54</v>
      </c>
      <c r="B60" s="1" t="s">
        <v>311</v>
      </c>
      <c r="C60" s="2" t="s">
        <v>116</v>
      </c>
      <c r="D60" s="10" t="s">
        <v>486</v>
      </c>
      <c r="E60" s="10" t="s">
        <v>526</v>
      </c>
      <c r="F60" s="1" t="s">
        <v>83</v>
      </c>
      <c r="G60" s="3">
        <v>200</v>
      </c>
      <c r="H60" s="36"/>
      <c r="I60" s="14"/>
      <c r="J60" s="45">
        <v>7</v>
      </c>
      <c r="K60" s="16">
        <v>8</v>
      </c>
      <c r="L60" s="16">
        <v>0</v>
      </c>
      <c r="M60" s="17">
        <f t="shared" si="0"/>
        <v>8</v>
      </c>
      <c r="N60" s="18">
        <f t="shared" si="1"/>
        <v>1600</v>
      </c>
      <c r="O60" s="19">
        <v>2</v>
      </c>
      <c r="P60" s="20">
        <f t="shared" si="2"/>
        <v>400</v>
      </c>
      <c r="Q60" s="21">
        <v>2</v>
      </c>
      <c r="R60" s="21"/>
      <c r="S60" s="21"/>
      <c r="T60" s="21"/>
      <c r="U60" s="20">
        <f t="shared" si="3"/>
        <v>400</v>
      </c>
      <c r="V60" s="21">
        <v>2</v>
      </c>
      <c r="W60" s="21"/>
      <c r="X60" s="21"/>
      <c r="Y60" s="21"/>
      <c r="Z60" s="20">
        <f t="shared" si="4"/>
        <v>400</v>
      </c>
      <c r="AA60" s="21">
        <v>2</v>
      </c>
      <c r="AB60" s="21"/>
      <c r="AC60" s="21"/>
      <c r="AD60" s="21"/>
      <c r="AE60" s="20">
        <f t="shared" si="5"/>
        <v>400</v>
      </c>
      <c r="AF60" s="22">
        <f t="shared" si="6"/>
        <v>8</v>
      </c>
      <c r="AG60" s="13">
        <f t="shared" si="7"/>
        <v>1600</v>
      </c>
    </row>
    <row r="61" spans="1:33" s="23" customFormat="1" ht="24.75" customHeight="1">
      <c r="A61" s="9">
        <v>55</v>
      </c>
      <c r="B61" s="1" t="s">
        <v>312</v>
      </c>
      <c r="C61" s="2" t="s">
        <v>210</v>
      </c>
      <c r="D61" s="10" t="s">
        <v>486</v>
      </c>
      <c r="E61" s="10" t="s">
        <v>526</v>
      </c>
      <c r="F61" s="1" t="s">
        <v>83</v>
      </c>
      <c r="G61" s="3">
        <v>60</v>
      </c>
      <c r="H61" s="36"/>
      <c r="I61" s="14"/>
      <c r="J61" s="45">
        <v>2</v>
      </c>
      <c r="K61" s="16">
        <v>8</v>
      </c>
      <c r="L61" s="16">
        <v>0</v>
      </c>
      <c r="M61" s="17">
        <f t="shared" si="0"/>
        <v>8</v>
      </c>
      <c r="N61" s="18">
        <f t="shared" si="1"/>
        <v>480</v>
      </c>
      <c r="O61" s="19">
        <v>2</v>
      </c>
      <c r="P61" s="20">
        <f t="shared" si="2"/>
        <v>120</v>
      </c>
      <c r="Q61" s="21">
        <v>2</v>
      </c>
      <c r="R61" s="21"/>
      <c r="S61" s="21"/>
      <c r="T61" s="21"/>
      <c r="U61" s="20">
        <f t="shared" si="3"/>
        <v>120</v>
      </c>
      <c r="V61" s="21">
        <v>2</v>
      </c>
      <c r="W61" s="21"/>
      <c r="X61" s="21"/>
      <c r="Y61" s="21"/>
      <c r="Z61" s="20">
        <f t="shared" si="4"/>
        <v>120</v>
      </c>
      <c r="AA61" s="21">
        <v>2</v>
      </c>
      <c r="AB61" s="21"/>
      <c r="AC61" s="21"/>
      <c r="AD61" s="21"/>
      <c r="AE61" s="20">
        <f t="shared" si="5"/>
        <v>120</v>
      </c>
      <c r="AF61" s="22">
        <f t="shared" si="6"/>
        <v>8</v>
      </c>
      <c r="AG61" s="13">
        <f t="shared" si="7"/>
        <v>480</v>
      </c>
    </row>
    <row r="62" spans="1:33" s="23" customFormat="1" ht="24.75" customHeight="1">
      <c r="A62" s="9">
        <v>56</v>
      </c>
      <c r="B62" s="1" t="s">
        <v>313</v>
      </c>
      <c r="C62" s="2" t="s">
        <v>117</v>
      </c>
      <c r="D62" s="10" t="s">
        <v>486</v>
      </c>
      <c r="E62" s="10" t="s">
        <v>526</v>
      </c>
      <c r="F62" s="1" t="s">
        <v>83</v>
      </c>
      <c r="G62" s="3">
        <v>25</v>
      </c>
      <c r="H62" s="36"/>
      <c r="I62" s="14"/>
      <c r="J62" s="45">
        <v>89</v>
      </c>
      <c r="K62" s="16">
        <v>96</v>
      </c>
      <c r="L62" s="16">
        <v>0</v>
      </c>
      <c r="M62" s="17">
        <f t="shared" si="0"/>
        <v>96</v>
      </c>
      <c r="N62" s="18">
        <f t="shared" si="1"/>
        <v>2400</v>
      </c>
      <c r="O62" s="19">
        <v>24</v>
      </c>
      <c r="P62" s="20">
        <f t="shared" si="2"/>
        <v>600</v>
      </c>
      <c r="Q62" s="21">
        <v>24</v>
      </c>
      <c r="R62" s="21"/>
      <c r="S62" s="21"/>
      <c r="T62" s="21"/>
      <c r="U62" s="20">
        <f t="shared" si="3"/>
        <v>600</v>
      </c>
      <c r="V62" s="21">
        <v>24</v>
      </c>
      <c r="W62" s="21"/>
      <c r="X62" s="21"/>
      <c r="Y62" s="21"/>
      <c r="Z62" s="20">
        <f t="shared" si="4"/>
        <v>600</v>
      </c>
      <c r="AA62" s="21">
        <v>24</v>
      </c>
      <c r="AB62" s="21"/>
      <c r="AC62" s="21"/>
      <c r="AD62" s="21"/>
      <c r="AE62" s="20">
        <f t="shared" si="5"/>
        <v>600</v>
      </c>
      <c r="AF62" s="22">
        <f t="shared" si="6"/>
        <v>96</v>
      </c>
      <c r="AG62" s="13">
        <f t="shared" si="7"/>
        <v>2400</v>
      </c>
    </row>
    <row r="63" spans="1:33" s="23" customFormat="1" ht="24.75" customHeight="1">
      <c r="A63" s="9">
        <v>57</v>
      </c>
      <c r="B63" s="1" t="s">
        <v>314</v>
      </c>
      <c r="C63" s="2" t="s">
        <v>118</v>
      </c>
      <c r="D63" s="10" t="s">
        <v>486</v>
      </c>
      <c r="E63" s="10" t="s">
        <v>526</v>
      </c>
      <c r="F63" s="1" t="s">
        <v>83</v>
      </c>
      <c r="G63" s="3">
        <v>15</v>
      </c>
      <c r="H63" s="36"/>
      <c r="I63" s="14"/>
      <c r="J63" s="45">
        <v>420</v>
      </c>
      <c r="K63" s="16">
        <v>480</v>
      </c>
      <c r="L63" s="16">
        <v>0</v>
      </c>
      <c r="M63" s="17">
        <f t="shared" si="0"/>
        <v>480</v>
      </c>
      <c r="N63" s="18">
        <f t="shared" si="1"/>
        <v>7200</v>
      </c>
      <c r="O63" s="19">
        <v>120</v>
      </c>
      <c r="P63" s="20">
        <f t="shared" si="2"/>
        <v>1800</v>
      </c>
      <c r="Q63" s="21">
        <v>120</v>
      </c>
      <c r="R63" s="21"/>
      <c r="S63" s="21"/>
      <c r="T63" s="21"/>
      <c r="U63" s="20">
        <f t="shared" si="3"/>
        <v>1800</v>
      </c>
      <c r="V63" s="21">
        <v>120</v>
      </c>
      <c r="W63" s="21"/>
      <c r="X63" s="21"/>
      <c r="Y63" s="21"/>
      <c r="Z63" s="20">
        <f t="shared" si="4"/>
        <v>1800</v>
      </c>
      <c r="AA63" s="21">
        <v>120</v>
      </c>
      <c r="AB63" s="21"/>
      <c r="AC63" s="21"/>
      <c r="AD63" s="21"/>
      <c r="AE63" s="20">
        <f t="shared" si="5"/>
        <v>1800</v>
      </c>
      <c r="AF63" s="22">
        <f t="shared" si="6"/>
        <v>480</v>
      </c>
      <c r="AG63" s="13">
        <f t="shared" si="7"/>
        <v>7200</v>
      </c>
    </row>
    <row r="64" spans="1:33" s="23" customFormat="1" ht="24.75" customHeight="1">
      <c r="A64" s="9">
        <v>58</v>
      </c>
      <c r="B64" s="1" t="s">
        <v>315</v>
      </c>
      <c r="C64" s="2" t="s">
        <v>119</v>
      </c>
      <c r="D64" s="10" t="s">
        <v>486</v>
      </c>
      <c r="E64" s="10" t="s">
        <v>526</v>
      </c>
      <c r="F64" s="1" t="s">
        <v>83</v>
      </c>
      <c r="G64" s="3">
        <v>35</v>
      </c>
      <c r="H64" s="36"/>
      <c r="I64" s="14"/>
      <c r="J64" s="45">
        <v>111</v>
      </c>
      <c r="K64" s="16">
        <v>120</v>
      </c>
      <c r="L64" s="16">
        <v>0</v>
      </c>
      <c r="M64" s="17">
        <f t="shared" si="0"/>
        <v>120</v>
      </c>
      <c r="N64" s="18">
        <f t="shared" si="1"/>
        <v>4200</v>
      </c>
      <c r="O64" s="19">
        <v>30</v>
      </c>
      <c r="P64" s="20">
        <f t="shared" si="2"/>
        <v>1050</v>
      </c>
      <c r="Q64" s="21">
        <v>30</v>
      </c>
      <c r="R64" s="21"/>
      <c r="S64" s="21"/>
      <c r="T64" s="21"/>
      <c r="U64" s="20">
        <f t="shared" si="3"/>
        <v>1050</v>
      </c>
      <c r="V64" s="21">
        <v>30</v>
      </c>
      <c r="W64" s="21"/>
      <c r="X64" s="21"/>
      <c r="Y64" s="21"/>
      <c r="Z64" s="20">
        <f t="shared" si="4"/>
        <v>1050</v>
      </c>
      <c r="AA64" s="21">
        <v>30</v>
      </c>
      <c r="AB64" s="21"/>
      <c r="AC64" s="21"/>
      <c r="AD64" s="21"/>
      <c r="AE64" s="20">
        <f t="shared" si="5"/>
        <v>1050</v>
      </c>
      <c r="AF64" s="22">
        <f t="shared" si="6"/>
        <v>120</v>
      </c>
      <c r="AG64" s="13">
        <f t="shared" si="7"/>
        <v>4200</v>
      </c>
    </row>
    <row r="65" spans="1:33" s="23" customFormat="1" ht="24.75" customHeight="1">
      <c r="A65" s="9">
        <v>59</v>
      </c>
      <c r="B65" s="1" t="s">
        <v>316</v>
      </c>
      <c r="C65" s="2" t="s">
        <v>121</v>
      </c>
      <c r="D65" s="10" t="s">
        <v>486</v>
      </c>
      <c r="E65" s="10" t="s">
        <v>526</v>
      </c>
      <c r="F65" s="1" t="s">
        <v>7</v>
      </c>
      <c r="G65" s="3">
        <v>16</v>
      </c>
      <c r="H65" s="36"/>
      <c r="I65" s="14"/>
      <c r="J65" s="45">
        <v>138</v>
      </c>
      <c r="K65" s="16">
        <v>144</v>
      </c>
      <c r="L65" s="16">
        <v>0</v>
      </c>
      <c r="M65" s="17">
        <f t="shared" si="0"/>
        <v>144</v>
      </c>
      <c r="N65" s="18">
        <f t="shared" si="1"/>
        <v>2304</v>
      </c>
      <c r="O65" s="19">
        <v>36</v>
      </c>
      <c r="P65" s="20">
        <f t="shared" si="2"/>
        <v>576</v>
      </c>
      <c r="Q65" s="21">
        <v>36</v>
      </c>
      <c r="R65" s="21"/>
      <c r="S65" s="21"/>
      <c r="T65" s="21"/>
      <c r="U65" s="20">
        <f t="shared" si="3"/>
        <v>576</v>
      </c>
      <c r="V65" s="21">
        <v>36</v>
      </c>
      <c r="W65" s="21"/>
      <c r="X65" s="21"/>
      <c r="Y65" s="21"/>
      <c r="Z65" s="20">
        <f t="shared" si="4"/>
        <v>576</v>
      </c>
      <c r="AA65" s="21">
        <v>36</v>
      </c>
      <c r="AB65" s="21"/>
      <c r="AC65" s="21"/>
      <c r="AD65" s="21"/>
      <c r="AE65" s="20">
        <f t="shared" si="5"/>
        <v>576</v>
      </c>
      <c r="AF65" s="22">
        <f t="shared" si="6"/>
        <v>144</v>
      </c>
      <c r="AG65" s="13">
        <f t="shared" si="7"/>
        <v>2304</v>
      </c>
    </row>
    <row r="66" spans="1:33" s="23" customFormat="1" ht="24.75" customHeight="1">
      <c r="A66" s="9">
        <v>60</v>
      </c>
      <c r="B66" s="1" t="s">
        <v>317</v>
      </c>
      <c r="C66" s="2" t="s">
        <v>122</v>
      </c>
      <c r="D66" s="10" t="s">
        <v>486</v>
      </c>
      <c r="E66" s="10" t="s">
        <v>526</v>
      </c>
      <c r="F66" s="1" t="s">
        <v>16</v>
      </c>
      <c r="G66" s="3">
        <v>450</v>
      </c>
      <c r="H66" s="36"/>
      <c r="I66" s="14"/>
      <c r="J66" s="45">
        <v>2</v>
      </c>
      <c r="K66" s="16">
        <v>0</v>
      </c>
      <c r="L66" s="16">
        <v>0</v>
      </c>
      <c r="M66" s="17">
        <f t="shared" si="0"/>
        <v>0</v>
      </c>
      <c r="N66" s="18">
        <f t="shared" si="1"/>
        <v>0</v>
      </c>
      <c r="O66" s="19">
        <v>0</v>
      </c>
      <c r="P66" s="20">
        <f t="shared" si="2"/>
        <v>0</v>
      </c>
      <c r="Q66" s="21">
        <v>0</v>
      </c>
      <c r="R66" s="21"/>
      <c r="S66" s="21"/>
      <c r="T66" s="21"/>
      <c r="U66" s="20">
        <f t="shared" si="3"/>
        <v>0</v>
      </c>
      <c r="V66" s="21">
        <v>0</v>
      </c>
      <c r="W66" s="21"/>
      <c r="X66" s="21"/>
      <c r="Y66" s="21"/>
      <c r="Z66" s="20">
        <f t="shared" si="4"/>
        <v>0</v>
      </c>
      <c r="AA66" s="21">
        <v>0</v>
      </c>
      <c r="AB66" s="21"/>
      <c r="AC66" s="21"/>
      <c r="AD66" s="21"/>
      <c r="AE66" s="20">
        <f t="shared" si="5"/>
        <v>0</v>
      </c>
      <c r="AF66" s="22">
        <f t="shared" si="6"/>
        <v>0</v>
      </c>
      <c r="AG66" s="13">
        <f t="shared" si="7"/>
        <v>0</v>
      </c>
    </row>
    <row r="67" spans="1:33" s="23" customFormat="1" ht="24.75" customHeight="1">
      <c r="A67" s="9">
        <v>61</v>
      </c>
      <c r="B67" s="1" t="s">
        <v>318</v>
      </c>
      <c r="C67" s="2" t="s">
        <v>123</v>
      </c>
      <c r="D67" s="10" t="s">
        <v>486</v>
      </c>
      <c r="E67" s="10" t="s">
        <v>526</v>
      </c>
      <c r="F67" s="1" t="s">
        <v>124</v>
      </c>
      <c r="G67" s="3">
        <v>60</v>
      </c>
      <c r="H67" s="36"/>
      <c r="I67" s="14"/>
      <c r="J67" s="45">
        <v>25</v>
      </c>
      <c r="K67" s="16">
        <v>24</v>
      </c>
      <c r="L67" s="16">
        <v>0</v>
      </c>
      <c r="M67" s="17">
        <f t="shared" si="0"/>
        <v>24</v>
      </c>
      <c r="N67" s="18">
        <f t="shared" si="1"/>
        <v>1440</v>
      </c>
      <c r="O67" s="19">
        <v>6</v>
      </c>
      <c r="P67" s="20">
        <f t="shared" si="2"/>
        <v>360</v>
      </c>
      <c r="Q67" s="21">
        <v>6</v>
      </c>
      <c r="R67" s="21"/>
      <c r="S67" s="21"/>
      <c r="T67" s="21"/>
      <c r="U67" s="20">
        <f t="shared" si="3"/>
        <v>360</v>
      </c>
      <c r="V67" s="21">
        <v>6</v>
      </c>
      <c r="W67" s="21"/>
      <c r="X67" s="21"/>
      <c r="Y67" s="21"/>
      <c r="Z67" s="20">
        <f t="shared" si="4"/>
        <v>360</v>
      </c>
      <c r="AA67" s="21">
        <v>6</v>
      </c>
      <c r="AB67" s="21"/>
      <c r="AC67" s="21"/>
      <c r="AD67" s="21"/>
      <c r="AE67" s="20">
        <f t="shared" si="5"/>
        <v>360</v>
      </c>
      <c r="AF67" s="22">
        <f t="shared" si="6"/>
        <v>24</v>
      </c>
      <c r="AG67" s="13">
        <f t="shared" si="7"/>
        <v>1440</v>
      </c>
    </row>
    <row r="68" spans="1:33" s="23" customFormat="1" ht="24.75" customHeight="1">
      <c r="A68" s="9">
        <v>62</v>
      </c>
      <c r="B68" s="1" t="s">
        <v>319</v>
      </c>
      <c r="C68" s="2" t="s">
        <v>125</v>
      </c>
      <c r="D68" s="10" t="s">
        <v>486</v>
      </c>
      <c r="E68" s="10" t="s">
        <v>526</v>
      </c>
      <c r="F68" s="1" t="s">
        <v>60</v>
      </c>
      <c r="G68" s="3">
        <v>20</v>
      </c>
      <c r="H68" s="36"/>
      <c r="I68" s="14"/>
      <c r="J68" s="45">
        <v>30</v>
      </c>
      <c r="K68" s="16">
        <v>32</v>
      </c>
      <c r="L68" s="16">
        <v>0</v>
      </c>
      <c r="M68" s="17">
        <f t="shared" si="0"/>
        <v>32</v>
      </c>
      <c r="N68" s="18">
        <f t="shared" si="1"/>
        <v>640</v>
      </c>
      <c r="O68" s="19">
        <v>8</v>
      </c>
      <c r="P68" s="20">
        <f t="shared" si="2"/>
        <v>160</v>
      </c>
      <c r="Q68" s="21">
        <v>8</v>
      </c>
      <c r="R68" s="21"/>
      <c r="S68" s="21"/>
      <c r="T68" s="21"/>
      <c r="U68" s="20">
        <f t="shared" si="3"/>
        <v>160</v>
      </c>
      <c r="V68" s="21">
        <v>8</v>
      </c>
      <c r="W68" s="21"/>
      <c r="X68" s="21"/>
      <c r="Y68" s="21"/>
      <c r="Z68" s="20">
        <f t="shared" si="4"/>
        <v>160</v>
      </c>
      <c r="AA68" s="21">
        <v>8</v>
      </c>
      <c r="AB68" s="21"/>
      <c r="AC68" s="21"/>
      <c r="AD68" s="21"/>
      <c r="AE68" s="20">
        <f t="shared" si="5"/>
        <v>160</v>
      </c>
      <c r="AF68" s="22">
        <f t="shared" si="6"/>
        <v>32</v>
      </c>
      <c r="AG68" s="13">
        <f t="shared" si="7"/>
        <v>640</v>
      </c>
    </row>
    <row r="69" spans="1:33" s="23" customFormat="1" ht="24.75" customHeight="1">
      <c r="A69" s="9">
        <v>63</v>
      </c>
      <c r="B69" s="1" t="s">
        <v>320</v>
      </c>
      <c r="C69" s="2" t="s">
        <v>132</v>
      </c>
      <c r="D69" s="10" t="s">
        <v>486</v>
      </c>
      <c r="E69" s="10" t="s">
        <v>526</v>
      </c>
      <c r="F69" s="1" t="s">
        <v>133</v>
      </c>
      <c r="G69" s="3">
        <v>100</v>
      </c>
      <c r="H69" s="36"/>
      <c r="I69" s="14"/>
      <c r="J69" s="45">
        <v>7</v>
      </c>
      <c r="K69" s="16">
        <v>8</v>
      </c>
      <c r="L69" s="16">
        <v>0</v>
      </c>
      <c r="M69" s="17">
        <f t="shared" si="0"/>
        <v>8</v>
      </c>
      <c r="N69" s="18">
        <f t="shared" si="1"/>
        <v>800</v>
      </c>
      <c r="O69" s="19">
        <v>2</v>
      </c>
      <c r="P69" s="20">
        <f t="shared" si="2"/>
        <v>200</v>
      </c>
      <c r="Q69" s="21">
        <v>2</v>
      </c>
      <c r="R69" s="21"/>
      <c r="S69" s="21"/>
      <c r="T69" s="21"/>
      <c r="U69" s="20">
        <f t="shared" si="3"/>
        <v>200</v>
      </c>
      <c r="V69" s="21">
        <v>2</v>
      </c>
      <c r="W69" s="21"/>
      <c r="X69" s="21"/>
      <c r="Y69" s="21"/>
      <c r="Z69" s="20">
        <f t="shared" si="4"/>
        <v>200</v>
      </c>
      <c r="AA69" s="21">
        <v>2</v>
      </c>
      <c r="AB69" s="21"/>
      <c r="AC69" s="21"/>
      <c r="AD69" s="21"/>
      <c r="AE69" s="20">
        <f t="shared" si="5"/>
        <v>200</v>
      </c>
      <c r="AF69" s="22">
        <f t="shared" si="6"/>
        <v>8</v>
      </c>
      <c r="AG69" s="13">
        <f t="shared" si="7"/>
        <v>800</v>
      </c>
    </row>
    <row r="70" spans="1:33" s="23" customFormat="1" ht="24.75" customHeight="1">
      <c r="A70" s="9">
        <v>64</v>
      </c>
      <c r="B70" s="1" t="s">
        <v>321</v>
      </c>
      <c r="C70" s="2" t="s">
        <v>137</v>
      </c>
      <c r="D70" s="10" t="s">
        <v>486</v>
      </c>
      <c r="E70" s="10" t="s">
        <v>526</v>
      </c>
      <c r="F70" s="1" t="s">
        <v>7</v>
      </c>
      <c r="G70" s="3">
        <v>240</v>
      </c>
      <c r="H70" s="36"/>
      <c r="I70" s="14"/>
      <c r="J70" s="45">
        <v>8</v>
      </c>
      <c r="K70" s="16">
        <v>8</v>
      </c>
      <c r="L70" s="16">
        <v>0</v>
      </c>
      <c r="M70" s="17">
        <f t="shared" si="0"/>
        <v>8</v>
      </c>
      <c r="N70" s="18">
        <f t="shared" si="1"/>
        <v>1920</v>
      </c>
      <c r="O70" s="19">
        <v>2</v>
      </c>
      <c r="P70" s="20">
        <f t="shared" si="2"/>
        <v>480</v>
      </c>
      <c r="Q70" s="21">
        <v>2</v>
      </c>
      <c r="R70" s="21"/>
      <c r="S70" s="21"/>
      <c r="T70" s="21"/>
      <c r="U70" s="20">
        <f t="shared" si="3"/>
        <v>480</v>
      </c>
      <c r="V70" s="21">
        <v>2</v>
      </c>
      <c r="W70" s="21"/>
      <c r="X70" s="21"/>
      <c r="Y70" s="21"/>
      <c r="Z70" s="20">
        <f t="shared" si="4"/>
        <v>480</v>
      </c>
      <c r="AA70" s="21">
        <v>2</v>
      </c>
      <c r="AB70" s="21"/>
      <c r="AC70" s="21"/>
      <c r="AD70" s="21"/>
      <c r="AE70" s="20">
        <f t="shared" si="5"/>
        <v>480</v>
      </c>
      <c r="AF70" s="22">
        <f t="shared" si="6"/>
        <v>8</v>
      </c>
      <c r="AG70" s="13">
        <f t="shared" si="7"/>
        <v>1920</v>
      </c>
    </row>
    <row r="71" spans="1:33" s="23" customFormat="1" ht="24.75" customHeight="1">
      <c r="A71" s="9">
        <v>65</v>
      </c>
      <c r="B71" s="1" t="s">
        <v>322</v>
      </c>
      <c r="C71" s="2" t="s">
        <v>138</v>
      </c>
      <c r="D71" s="10" t="s">
        <v>486</v>
      </c>
      <c r="E71" s="10" t="s">
        <v>526</v>
      </c>
      <c r="F71" s="1" t="s">
        <v>7</v>
      </c>
      <c r="G71" s="3">
        <v>40</v>
      </c>
      <c r="H71" s="36"/>
      <c r="I71" s="14"/>
      <c r="J71" s="45">
        <v>128</v>
      </c>
      <c r="K71" s="16">
        <v>160</v>
      </c>
      <c r="L71" s="16">
        <v>0</v>
      </c>
      <c r="M71" s="17">
        <f t="shared" si="0"/>
        <v>160</v>
      </c>
      <c r="N71" s="18">
        <f t="shared" si="1"/>
        <v>6400</v>
      </c>
      <c r="O71" s="19">
        <v>40</v>
      </c>
      <c r="P71" s="20">
        <f t="shared" si="2"/>
        <v>1600</v>
      </c>
      <c r="Q71" s="21">
        <v>40</v>
      </c>
      <c r="R71" s="21"/>
      <c r="S71" s="21"/>
      <c r="T71" s="21"/>
      <c r="U71" s="20">
        <f t="shared" si="3"/>
        <v>1600</v>
      </c>
      <c r="V71" s="21">
        <v>40</v>
      </c>
      <c r="W71" s="21"/>
      <c r="X71" s="21"/>
      <c r="Y71" s="21"/>
      <c r="Z71" s="20">
        <f t="shared" si="4"/>
        <v>1600</v>
      </c>
      <c r="AA71" s="21">
        <v>40</v>
      </c>
      <c r="AB71" s="21"/>
      <c r="AC71" s="21"/>
      <c r="AD71" s="21"/>
      <c r="AE71" s="20">
        <f t="shared" si="5"/>
        <v>1600</v>
      </c>
      <c r="AF71" s="22">
        <f t="shared" si="6"/>
        <v>160</v>
      </c>
      <c r="AG71" s="13">
        <f t="shared" si="7"/>
        <v>6400</v>
      </c>
    </row>
    <row r="72" spans="1:33" s="23" customFormat="1" ht="24.75" customHeight="1">
      <c r="A72" s="9">
        <v>66</v>
      </c>
      <c r="B72" s="1" t="s">
        <v>323</v>
      </c>
      <c r="C72" s="2" t="s">
        <v>139</v>
      </c>
      <c r="D72" s="10" t="s">
        <v>486</v>
      </c>
      <c r="E72" s="10" t="s">
        <v>526</v>
      </c>
      <c r="F72" s="1" t="s">
        <v>7</v>
      </c>
      <c r="G72" s="3">
        <v>45</v>
      </c>
      <c r="H72" s="36"/>
      <c r="I72" s="14"/>
      <c r="J72" s="45">
        <v>7</v>
      </c>
      <c r="K72" s="16">
        <v>8</v>
      </c>
      <c r="L72" s="16">
        <v>0</v>
      </c>
      <c r="M72" s="17">
        <f aca="true" t="shared" si="8" ref="M72:M93">K72-L72</f>
        <v>8</v>
      </c>
      <c r="N72" s="18">
        <f aca="true" t="shared" si="9" ref="N72:N93">M72*G72</f>
        <v>360</v>
      </c>
      <c r="O72" s="19">
        <v>2</v>
      </c>
      <c r="P72" s="20">
        <f aca="true" t="shared" si="10" ref="P72:P94">O72*G72</f>
        <v>90</v>
      </c>
      <c r="Q72" s="21">
        <v>2</v>
      </c>
      <c r="R72" s="21"/>
      <c r="S72" s="21"/>
      <c r="T72" s="21"/>
      <c r="U72" s="20">
        <f aca="true" t="shared" si="11" ref="U72:U94">Q72*G72</f>
        <v>90</v>
      </c>
      <c r="V72" s="21">
        <v>2</v>
      </c>
      <c r="W72" s="21"/>
      <c r="X72" s="21"/>
      <c r="Y72" s="21"/>
      <c r="Z72" s="20">
        <f aca="true" t="shared" si="12" ref="Z72:Z94">V72*G72</f>
        <v>90</v>
      </c>
      <c r="AA72" s="21">
        <v>2</v>
      </c>
      <c r="AB72" s="21"/>
      <c r="AC72" s="21"/>
      <c r="AD72" s="21"/>
      <c r="AE72" s="20">
        <f aca="true" t="shared" si="13" ref="AE72:AE94">AA72*G72</f>
        <v>90</v>
      </c>
      <c r="AF72" s="22">
        <f aca="true" t="shared" si="14" ref="AF72:AF94">O72+Q72+V72+AA72</f>
        <v>8</v>
      </c>
      <c r="AG72" s="13">
        <f aca="true" t="shared" si="15" ref="AG72:AG94">AF72*G72</f>
        <v>360</v>
      </c>
    </row>
    <row r="73" spans="1:33" s="23" customFormat="1" ht="24.75" customHeight="1">
      <c r="A73" s="9">
        <v>67</v>
      </c>
      <c r="B73" s="1" t="s">
        <v>324</v>
      </c>
      <c r="C73" s="2" t="s">
        <v>140</v>
      </c>
      <c r="D73" s="10" t="s">
        <v>486</v>
      </c>
      <c r="E73" s="10" t="s">
        <v>526</v>
      </c>
      <c r="F73" s="1" t="s">
        <v>7</v>
      </c>
      <c r="G73" s="3">
        <v>45</v>
      </c>
      <c r="H73" s="36"/>
      <c r="I73" s="14"/>
      <c r="J73" s="45">
        <v>12</v>
      </c>
      <c r="K73" s="16">
        <v>12</v>
      </c>
      <c r="L73" s="16">
        <v>0</v>
      </c>
      <c r="M73" s="17">
        <f t="shared" si="8"/>
        <v>12</v>
      </c>
      <c r="N73" s="18">
        <f t="shared" si="9"/>
        <v>540</v>
      </c>
      <c r="O73" s="19">
        <v>3</v>
      </c>
      <c r="P73" s="20">
        <f t="shared" si="10"/>
        <v>135</v>
      </c>
      <c r="Q73" s="21">
        <v>3</v>
      </c>
      <c r="R73" s="21"/>
      <c r="S73" s="21"/>
      <c r="T73" s="21"/>
      <c r="U73" s="20">
        <f t="shared" si="11"/>
        <v>135</v>
      </c>
      <c r="V73" s="21">
        <v>3</v>
      </c>
      <c r="W73" s="21"/>
      <c r="X73" s="21"/>
      <c r="Y73" s="21"/>
      <c r="Z73" s="20">
        <f t="shared" si="12"/>
        <v>135</v>
      </c>
      <c r="AA73" s="21">
        <v>3</v>
      </c>
      <c r="AB73" s="21"/>
      <c r="AC73" s="21"/>
      <c r="AD73" s="21"/>
      <c r="AE73" s="20">
        <f t="shared" si="13"/>
        <v>135</v>
      </c>
      <c r="AF73" s="22">
        <f t="shared" si="14"/>
        <v>12</v>
      </c>
      <c r="AG73" s="13">
        <f t="shared" si="15"/>
        <v>540</v>
      </c>
    </row>
    <row r="74" spans="1:33" s="23" customFormat="1" ht="24.75" customHeight="1">
      <c r="A74" s="9">
        <v>68</v>
      </c>
      <c r="B74" s="1" t="s">
        <v>325</v>
      </c>
      <c r="C74" s="2" t="s">
        <v>216</v>
      </c>
      <c r="D74" s="10" t="s">
        <v>486</v>
      </c>
      <c r="E74" s="10" t="s">
        <v>526</v>
      </c>
      <c r="F74" s="1" t="s">
        <v>7</v>
      </c>
      <c r="G74" s="3">
        <v>380</v>
      </c>
      <c r="H74" s="36"/>
      <c r="I74" s="14"/>
      <c r="J74" s="45">
        <v>5</v>
      </c>
      <c r="K74" s="16">
        <v>4</v>
      </c>
      <c r="L74" s="16">
        <v>0</v>
      </c>
      <c r="M74" s="17">
        <f t="shared" si="8"/>
        <v>4</v>
      </c>
      <c r="N74" s="18">
        <f t="shared" si="9"/>
        <v>1520</v>
      </c>
      <c r="O74" s="19">
        <v>1</v>
      </c>
      <c r="P74" s="20">
        <f t="shared" si="10"/>
        <v>380</v>
      </c>
      <c r="Q74" s="21">
        <v>1</v>
      </c>
      <c r="R74" s="21"/>
      <c r="S74" s="21"/>
      <c r="T74" s="21"/>
      <c r="U74" s="20">
        <f t="shared" si="11"/>
        <v>380</v>
      </c>
      <c r="V74" s="21">
        <v>1</v>
      </c>
      <c r="W74" s="21"/>
      <c r="X74" s="21"/>
      <c r="Y74" s="21"/>
      <c r="Z74" s="20">
        <f t="shared" si="12"/>
        <v>380</v>
      </c>
      <c r="AA74" s="21">
        <v>1</v>
      </c>
      <c r="AB74" s="21"/>
      <c r="AC74" s="21"/>
      <c r="AD74" s="21"/>
      <c r="AE74" s="20">
        <f t="shared" si="13"/>
        <v>380</v>
      </c>
      <c r="AF74" s="22">
        <f t="shared" si="14"/>
        <v>4</v>
      </c>
      <c r="AG74" s="13">
        <f t="shared" si="15"/>
        <v>1520</v>
      </c>
    </row>
    <row r="75" spans="1:33" s="23" customFormat="1" ht="24.75" customHeight="1">
      <c r="A75" s="9">
        <v>69</v>
      </c>
      <c r="B75" s="1" t="s">
        <v>326</v>
      </c>
      <c r="C75" s="2" t="s">
        <v>141</v>
      </c>
      <c r="D75" s="10" t="s">
        <v>486</v>
      </c>
      <c r="E75" s="10" t="s">
        <v>526</v>
      </c>
      <c r="F75" s="1" t="s">
        <v>7</v>
      </c>
      <c r="G75" s="3">
        <v>80</v>
      </c>
      <c r="H75" s="36"/>
      <c r="I75" s="14"/>
      <c r="J75" s="45">
        <v>47</v>
      </c>
      <c r="K75" s="16">
        <v>48</v>
      </c>
      <c r="L75" s="16">
        <v>0</v>
      </c>
      <c r="M75" s="17">
        <f t="shared" si="8"/>
        <v>48</v>
      </c>
      <c r="N75" s="18">
        <f t="shared" si="9"/>
        <v>3840</v>
      </c>
      <c r="O75" s="19">
        <v>12</v>
      </c>
      <c r="P75" s="20">
        <f t="shared" si="10"/>
        <v>960</v>
      </c>
      <c r="Q75" s="21">
        <v>12</v>
      </c>
      <c r="R75" s="21"/>
      <c r="S75" s="21"/>
      <c r="T75" s="21"/>
      <c r="U75" s="20">
        <f t="shared" si="11"/>
        <v>960</v>
      </c>
      <c r="V75" s="21">
        <v>12</v>
      </c>
      <c r="W75" s="21"/>
      <c r="X75" s="21"/>
      <c r="Y75" s="21"/>
      <c r="Z75" s="20">
        <f t="shared" si="12"/>
        <v>960</v>
      </c>
      <c r="AA75" s="21">
        <v>12</v>
      </c>
      <c r="AB75" s="21"/>
      <c r="AC75" s="21"/>
      <c r="AD75" s="21"/>
      <c r="AE75" s="20">
        <f t="shared" si="13"/>
        <v>960</v>
      </c>
      <c r="AF75" s="22">
        <f t="shared" si="14"/>
        <v>48</v>
      </c>
      <c r="AG75" s="13">
        <f t="shared" si="15"/>
        <v>3840</v>
      </c>
    </row>
    <row r="76" spans="1:33" s="23" customFormat="1" ht="24.75" customHeight="1">
      <c r="A76" s="9">
        <v>70</v>
      </c>
      <c r="B76" s="1" t="s">
        <v>327</v>
      </c>
      <c r="C76" s="2" t="s">
        <v>142</v>
      </c>
      <c r="D76" s="10" t="s">
        <v>486</v>
      </c>
      <c r="E76" s="10" t="s">
        <v>526</v>
      </c>
      <c r="F76" s="1" t="s">
        <v>7</v>
      </c>
      <c r="G76" s="3">
        <v>170</v>
      </c>
      <c r="H76" s="36"/>
      <c r="I76" s="14"/>
      <c r="J76" s="45">
        <v>10</v>
      </c>
      <c r="K76" s="16">
        <v>12</v>
      </c>
      <c r="L76" s="16">
        <v>0</v>
      </c>
      <c r="M76" s="17">
        <f t="shared" si="8"/>
        <v>12</v>
      </c>
      <c r="N76" s="18">
        <f t="shared" si="9"/>
        <v>2040</v>
      </c>
      <c r="O76" s="19">
        <v>3</v>
      </c>
      <c r="P76" s="20">
        <f t="shared" si="10"/>
        <v>510</v>
      </c>
      <c r="Q76" s="21">
        <v>3</v>
      </c>
      <c r="R76" s="21"/>
      <c r="S76" s="21"/>
      <c r="T76" s="21"/>
      <c r="U76" s="20">
        <f t="shared" si="11"/>
        <v>510</v>
      </c>
      <c r="V76" s="21">
        <v>3</v>
      </c>
      <c r="W76" s="21"/>
      <c r="X76" s="21"/>
      <c r="Y76" s="21"/>
      <c r="Z76" s="20">
        <f t="shared" si="12"/>
        <v>510</v>
      </c>
      <c r="AA76" s="21">
        <v>3</v>
      </c>
      <c r="AB76" s="21"/>
      <c r="AC76" s="21"/>
      <c r="AD76" s="21"/>
      <c r="AE76" s="20">
        <f t="shared" si="13"/>
        <v>510</v>
      </c>
      <c r="AF76" s="22">
        <f t="shared" si="14"/>
        <v>12</v>
      </c>
      <c r="AG76" s="13">
        <f t="shared" si="15"/>
        <v>2040</v>
      </c>
    </row>
    <row r="77" spans="1:33" s="23" customFormat="1" ht="24.75" customHeight="1">
      <c r="A77" s="9">
        <v>71</v>
      </c>
      <c r="B77" s="1" t="s">
        <v>328</v>
      </c>
      <c r="C77" s="2" t="s">
        <v>143</v>
      </c>
      <c r="D77" s="10" t="s">
        <v>486</v>
      </c>
      <c r="E77" s="10" t="s">
        <v>526</v>
      </c>
      <c r="F77" s="1" t="s">
        <v>21</v>
      </c>
      <c r="G77" s="3">
        <v>25</v>
      </c>
      <c r="H77" s="36"/>
      <c r="I77" s="14"/>
      <c r="J77" s="45">
        <v>10</v>
      </c>
      <c r="K77" s="16">
        <v>12</v>
      </c>
      <c r="L77" s="16">
        <v>0</v>
      </c>
      <c r="M77" s="17">
        <f t="shared" si="8"/>
        <v>12</v>
      </c>
      <c r="N77" s="18">
        <f t="shared" si="9"/>
        <v>300</v>
      </c>
      <c r="O77" s="19">
        <v>3</v>
      </c>
      <c r="P77" s="20">
        <f t="shared" si="10"/>
        <v>75</v>
      </c>
      <c r="Q77" s="21">
        <v>3</v>
      </c>
      <c r="R77" s="21"/>
      <c r="S77" s="21"/>
      <c r="T77" s="21"/>
      <c r="U77" s="20">
        <f t="shared" si="11"/>
        <v>75</v>
      </c>
      <c r="V77" s="21">
        <v>3</v>
      </c>
      <c r="W77" s="21"/>
      <c r="X77" s="21"/>
      <c r="Y77" s="21"/>
      <c r="Z77" s="20">
        <f t="shared" si="12"/>
        <v>75</v>
      </c>
      <c r="AA77" s="21">
        <v>3</v>
      </c>
      <c r="AB77" s="21"/>
      <c r="AC77" s="21"/>
      <c r="AD77" s="21"/>
      <c r="AE77" s="20">
        <f t="shared" si="13"/>
        <v>75</v>
      </c>
      <c r="AF77" s="22">
        <f t="shared" si="14"/>
        <v>12</v>
      </c>
      <c r="AG77" s="13">
        <f t="shared" si="15"/>
        <v>300</v>
      </c>
    </row>
    <row r="78" spans="1:33" s="23" customFormat="1" ht="24.75" customHeight="1">
      <c r="A78" s="9">
        <v>72</v>
      </c>
      <c r="B78" s="1" t="s">
        <v>329</v>
      </c>
      <c r="C78" s="2" t="s">
        <v>144</v>
      </c>
      <c r="D78" s="10" t="s">
        <v>486</v>
      </c>
      <c r="E78" s="10" t="s">
        <v>526</v>
      </c>
      <c r="F78" s="1" t="s">
        <v>93</v>
      </c>
      <c r="G78" s="3">
        <v>100</v>
      </c>
      <c r="H78" s="36"/>
      <c r="I78" s="14"/>
      <c r="J78" s="45">
        <v>4</v>
      </c>
      <c r="K78" s="16">
        <v>4</v>
      </c>
      <c r="L78" s="16">
        <v>0</v>
      </c>
      <c r="M78" s="17">
        <f t="shared" si="8"/>
        <v>4</v>
      </c>
      <c r="N78" s="18">
        <f t="shared" si="9"/>
        <v>400</v>
      </c>
      <c r="O78" s="19">
        <v>1</v>
      </c>
      <c r="P78" s="20">
        <f t="shared" si="10"/>
        <v>100</v>
      </c>
      <c r="Q78" s="21">
        <v>1</v>
      </c>
      <c r="R78" s="21"/>
      <c r="S78" s="21"/>
      <c r="T78" s="21"/>
      <c r="U78" s="20">
        <f t="shared" si="11"/>
        <v>100</v>
      </c>
      <c r="V78" s="21">
        <v>1</v>
      </c>
      <c r="W78" s="21"/>
      <c r="X78" s="21"/>
      <c r="Y78" s="21"/>
      <c r="Z78" s="20">
        <f t="shared" si="12"/>
        <v>100</v>
      </c>
      <c r="AA78" s="21">
        <v>1</v>
      </c>
      <c r="AB78" s="21"/>
      <c r="AC78" s="21"/>
      <c r="AD78" s="21"/>
      <c r="AE78" s="20">
        <f t="shared" si="13"/>
        <v>100</v>
      </c>
      <c r="AF78" s="22">
        <f t="shared" si="14"/>
        <v>4</v>
      </c>
      <c r="AG78" s="13">
        <f t="shared" si="15"/>
        <v>400</v>
      </c>
    </row>
    <row r="79" spans="1:33" s="23" customFormat="1" ht="24.75" customHeight="1">
      <c r="A79" s="9">
        <v>73</v>
      </c>
      <c r="B79" s="1" t="s">
        <v>330</v>
      </c>
      <c r="C79" s="2" t="s">
        <v>145</v>
      </c>
      <c r="D79" s="10" t="s">
        <v>486</v>
      </c>
      <c r="E79" s="10" t="s">
        <v>526</v>
      </c>
      <c r="F79" s="1" t="s">
        <v>108</v>
      </c>
      <c r="G79" s="3">
        <v>120</v>
      </c>
      <c r="H79" s="36"/>
      <c r="I79" s="14"/>
      <c r="J79" s="45">
        <v>1</v>
      </c>
      <c r="K79" s="16">
        <v>12</v>
      </c>
      <c r="L79" s="16">
        <v>0</v>
      </c>
      <c r="M79" s="17">
        <f t="shared" si="8"/>
        <v>12</v>
      </c>
      <c r="N79" s="18">
        <f t="shared" si="9"/>
        <v>1440</v>
      </c>
      <c r="O79" s="19">
        <v>3</v>
      </c>
      <c r="P79" s="20">
        <f t="shared" si="10"/>
        <v>360</v>
      </c>
      <c r="Q79" s="21">
        <v>3</v>
      </c>
      <c r="R79" s="21"/>
      <c r="S79" s="21"/>
      <c r="T79" s="21"/>
      <c r="U79" s="20">
        <f t="shared" si="11"/>
        <v>360</v>
      </c>
      <c r="V79" s="21">
        <v>3</v>
      </c>
      <c r="W79" s="21"/>
      <c r="X79" s="21"/>
      <c r="Y79" s="21"/>
      <c r="Z79" s="20">
        <f t="shared" si="12"/>
        <v>360</v>
      </c>
      <c r="AA79" s="21">
        <v>3</v>
      </c>
      <c r="AB79" s="21"/>
      <c r="AC79" s="21"/>
      <c r="AD79" s="21"/>
      <c r="AE79" s="20">
        <f t="shared" si="13"/>
        <v>360</v>
      </c>
      <c r="AF79" s="22">
        <f t="shared" si="14"/>
        <v>12</v>
      </c>
      <c r="AG79" s="13">
        <f t="shared" si="15"/>
        <v>1440</v>
      </c>
    </row>
    <row r="80" spans="1:33" s="23" customFormat="1" ht="24.75" customHeight="1">
      <c r="A80" s="9">
        <v>74</v>
      </c>
      <c r="B80" s="1" t="s">
        <v>331</v>
      </c>
      <c r="C80" s="2" t="s">
        <v>146</v>
      </c>
      <c r="D80" s="10" t="s">
        <v>486</v>
      </c>
      <c r="E80" s="10" t="s">
        <v>526</v>
      </c>
      <c r="F80" s="1" t="s">
        <v>108</v>
      </c>
      <c r="G80" s="3">
        <v>120</v>
      </c>
      <c r="H80" s="36"/>
      <c r="I80" s="14"/>
      <c r="J80" s="45">
        <v>4</v>
      </c>
      <c r="K80" s="16">
        <v>16</v>
      </c>
      <c r="L80" s="16">
        <v>0</v>
      </c>
      <c r="M80" s="17">
        <f t="shared" si="8"/>
        <v>16</v>
      </c>
      <c r="N80" s="18">
        <f t="shared" si="9"/>
        <v>1920</v>
      </c>
      <c r="O80" s="19">
        <v>4</v>
      </c>
      <c r="P80" s="20">
        <f t="shared" si="10"/>
        <v>480</v>
      </c>
      <c r="Q80" s="21">
        <v>4</v>
      </c>
      <c r="R80" s="21"/>
      <c r="S80" s="21"/>
      <c r="T80" s="21"/>
      <c r="U80" s="20">
        <f t="shared" si="11"/>
        <v>480</v>
      </c>
      <c r="V80" s="21">
        <v>4</v>
      </c>
      <c r="W80" s="21"/>
      <c r="X80" s="21"/>
      <c r="Y80" s="21"/>
      <c r="Z80" s="20">
        <f t="shared" si="12"/>
        <v>480</v>
      </c>
      <c r="AA80" s="21">
        <v>4</v>
      </c>
      <c r="AB80" s="21"/>
      <c r="AC80" s="21"/>
      <c r="AD80" s="21"/>
      <c r="AE80" s="20">
        <f t="shared" si="13"/>
        <v>480</v>
      </c>
      <c r="AF80" s="22">
        <f t="shared" si="14"/>
        <v>16</v>
      </c>
      <c r="AG80" s="13">
        <f t="shared" si="15"/>
        <v>1920</v>
      </c>
    </row>
    <row r="81" spans="1:33" s="23" customFormat="1" ht="24.75" customHeight="1">
      <c r="A81" s="9">
        <v>75</v>
      </c>
      <c r="B81" s="1" t="s">
        <v>332</v>
      </c>
      <c r="C81" s="2" t="s">
        <v>147</v>
      </c>
      <c r="D81" s="10" t="s">
        <v>486</v>
      </c>
      <c r="E81" s="10" t="s">
        <v>526</v>
      </c>
      <c r="F81" s="1" t="s">
        <v>108</v>
      </c>
      <c r="G81" s="3">
        <v>100</v>
      </c>
      <c r="H81" s="36"/>
      <c r="I81" s="14"/>
      <c r="J81" s="45">
        <v>71</v>
      </c>
      <c r="K81" s="16">
        <v>80</v>
      </c>
      <c r="L81" s="16">
        <v>0</v>
      </c>
      <c r="M81" s="17">
        <f t="shared" si="8"/>
        <v>80</v>
      </c>
      <c r="N81" s="18">
        <f t="shared" si="9"/>
        <v>8000</v>
      </c>
      <c r="O81" s="19">
        <v>20</v>
      </c>
      <c r="P81" s="20">
        <f t="shared" si="10"/>
        <v>2000</v>
      </c>
      <c r="Q81" s="21">
        <v>20</v>
      </c>
      <c r="R81" s="21"/>
      <c r="S81" s="21"/>
      <c r="T81" s="21"/>
      <c r="U81" s="20">
        <f t="shared" si="11"/>
        <v>2000</v>
      </c>
      <c r="V81" s="21">
        <v>20</v>
      </c>
      <c r="W81" s="21"/>
      <c r="X81" s="21"/>
      <c r="Y81" s="21"/>
      <c r="Z81" s="20">
        <f t="shared" si="12"/>
        <v>2000</v>
      </c>
      <c r="AA81" s="21">
        <v>20</v>
      </c>
      <c r="AB81" s="21"/>
      <c r="AC81" s="21"/>
      <c r="AD81" s="21"/>
      <c r="AE81" s="20">
        <f t="shared" si="13"/>
        <v>2000</v>
      </c>
      <c r="AF81" s="22">
        <f t="shared" si="14"/>
        <v>80</v>
      </c>
      <c r="AG81" s="13">
        <f t="shared" si="15"/>
        <v>8000</v>
      </c>
    </row>
    <row r="82" spans="1:33" s="23" customFormat="1" ht="24.75" customHeight="1">
      <c r="A82" s="9">
        <v>76</v>
      </c>
      <c r="B82" s="1" t="s">
        <v>333</v>
      </c>
      <c r="C82" s="2" t="s">
        <v>148</v>
      </c>
      <c r="D82" s="10" t="s">
        <v>486</v>
      </c>
      <c r="E82" s="10" t="s">
        <v>526</v>
      </c>
      <c r="F82" s="1" t="s">
        <v>69</v>
      </c>
      <c r="G82" s="3">
        <v>140</v>
      </c>
      <c r="H82" s="36"/>
      <c r="I82" s="14"/>
      <c r="J82" s="45">
        <v>8</v>
      </c>
      <c r="K82" s="16">
        <v>20</v>
      </c>
      <c r="L82" s="16">
        <v>0</v>
      </c>
      <c r="M82" s="17">
        <f t="shared" si="8"/>
        <v>20</v>
      </c>
      <c r="N82" s="18">
        <f t="shared" si="9"/>
        <v>2800</v>
      </c>
      <c r="O82" s="19">
        <v>5</v>
      </c>
      <c r="P82" s="20">
        <f t="shared" si="10"/>
        <v>700</v>
      </c>
      <c r="Q82" s="21">
        <v>5</v>
      </c>
      <c r="R82" s="21"/>
      <c r="S82" s="21"/>
      <c r="T82" s="21"/>
      <c r="U82" s="20">
        <f t="shared" si="11"/>
        <v>700</v>
      </c>
      <c r="V82" s="21">
        <v>5</v>
      </c>
      <c r="W82" s="21"/>
      <c r="X82" s="21"/>
      <c r="Y82" s="21"/>
      <c r="Z82" s="20">
        <f t="shared" si="12"/>
        <v>700</v>
      </c>
      <c r="AA82" s="21">
        <v>5</v>
      </c>
      <c r="AB82" s="21"/>
      <c r="AC82" s="21"/>
      <c r="AD82" s="21"/>
      <c r="AE82" s="20">
        <f t="shared" si="13"/>
        <v>700</v>
      </c>
      <c r="AF82" s="22">
        <f t="shared" si="14"/>
        <v>20</v>
      </c>
      <c r="AG82" s="13">
        <f t="shared" si="15"/>
        <v>2800</v>
      </c>
    </row>
    <row r="83" spans="1:33" s="23" customFormat="1" ht="24.75" customHeight="1">
      <c r="A83" s="9">
        <v>77</v>
      </c>
      <c r="B83" s="1" t="s">
        <v>334</v>
      </c>
      <c r="C83" s="2" t="s">
        <v>149</v>
      </c>
      <c r="D83" s="10" t="s">
        <v>486</v>
      </c>
      <c r="E83" s="10" t="s">
        <v>526</v>
      </c>
      <c r="F83" s="1" t="s">
        <v>69</v>
      </c>
      <c r="G83" s="3">
        <v>140</v>
      </c>
      <c r="H83" s="36"/>
      <c r="I83" s="14"/>
      <c r="J83" s="45">
        <v>7</v>
      </c>
      <c r="K83" s="16">
        <v>20</v>
      </c>
      <c r="L83" s="16">
        <v>0</v>
      </c>
      <c r="M83" s="17">
        <f t="shared" si="8"/>
        <v>20</v>
      </c>
      <c r="N83" s="18">
        <f t="shared" si="9"/>
        <v>2800</v>
      </c>
      <c r="O83" s="19">
        <v>5</v>
      </c>
      <c r="P83" s="20">
        <f t="shared" si="10"/>
        <v>700</v>
      </c>
      <c r="Q83" s="21">
        <v>5</v>
      </c>
      <c r="R83" s="21"/>
      <c r="S83" s="21"/>
      <c r="T83" s="21"/>
      <c r="U83" s="20">
        <f t="shared" si="11"/>
        <v>700</v>
      </c>
      <c r="V83" s="21">
        <v>5</v>
      </c>
      <c r="W83" s="21"/>
      <c r="X83" s="21"/>
      <c r="Y83" s="21"/>
      <c r="Z83" s="20">
        <f t="shared" si="12"/>
        <v>700</v>
      </c>
      <c r="AA83" s="21">
        <v>5</v>
      </c>
      <c r="AB83" s="21"/>
      <c r="AC83" s="21"/>
      <c r="AD83" s="21"/>
      <c r="AE83" s="20">
        <f t="shared" si="13"/>
        <v>700</v>
      </c>
      <c r="AF83" s="22">
        <f t="shared" si="14"/>
        <v>20</v>
      </c>
      <c r="AG83" s="13">
        <f t="shared" si="15"/>
        <v>2800</v>
      </c>
    </row>
    <row r="84" spans="1:33" s="23" customFormat="1" ht="24.75" customHeight="1">
      <c r="A84" s="9">
        <v>78</v>
      </c>
      <c r="B84" s="1" t="s">
        <v>335</v>
      </c>
      <c r="C84" s="2" t="s">
        <v>150</v>
      </c>
      <c r="D84" s="10" t="s">
        <v>486</v>
      </c>
      <c r="E84" s="10" t="s">
        <v>526</v>
      </c>
      <c r="F84" s="1" t="s">
        <v>69</v>
      </c>
      <c r="G84" s="3">
        <v>69</v>
      </c>
      <c r="H84" s="36"/>
      <c r="I84" s="14"/>
      <c r="J84" s="45">
        <v>50</v>
      </c>
      <c r="K84" s="16">
        <v>60</v>
      </c>
      <c r="L84" s="16">
        <v>0</v>
      </c>
      <c r="M84" s="17">
        <f t="shared" si="8"/>
        <v>60</v>
      </c>
      <c r="N84" s="18">
        <f t="shared" si="9"/>
        <v>4140</v>
      </c>
      <c r="O84" s="19">
        <v>15</v>
      </c>
      <c r="P84" s="20">
        <f t="shared" si="10"/>
        <v>1035</v>
      </c>
      <c r="Q84" s="21">
        <v>15</v>
      </c>
      <c r="R84" s="21"/>
      <c r="S84" s="21"/>
      <c r="T84" s="21"/>
      <c r="U84" s="20">
        <f t="shared" si="11"/>
        <v>1035</v>
      </c>
      <c r="V84" s="21">
        <v>15</v>
      </c>
      <c r="W84" s="21"/>
      <c r="X84" s="21"/>
      <c r="Y84" s="21"/>
      <c r="Z84" s="20">
        <f t="shared" si="12"/>
        <v>1035</v>
      </c>
      <c r="AA84" s="21">
        <v>15</v>
      </c>
      <c r="AB84" s="21"/>
      <c r="AC84" s="21"/>
      <c r="AD84" s="21"/>
      <c r="AE84" s="20">
        <f t="shared" si="13"/>
        <v>1035</v>
      </c>
      <c r="AF84" s="22">
        <f t="shared" si="14"/>
        <v>60</v>
      </c>
      <c r="AG84" s="13">
        <f t="shared" si="15"/>
        <v>4140</v>
      </c>
    </row>
    <row r="85" spans="1:33" s="23" customFormat="1" ht="24.75" customHeight="1">
      <c r="A85" s="9">
        <v>79</v>
      </c>
      <c r="B85" s="1" t="s">
        <v>336</v>
      </c>
      <c r="C85" s="2" t="s">
        <v>156</v>
      </c>
      <c r="D85" s="10" t="s">
        <v>486</v>
      </c>
      <c r="E85" s="10" t="s">
        <v>526</v>
      </c>
      <c r="F85" s="1" t="s">
        <v>7</v>
      </c>
      <c r="G85" s="3">
        <v>10</v>
      </c>
      <c r="H85" s="36"/>
      <c r="I85" s="14"/>
      <c r="J85" s="45">
        <v>892</v>
      </c>
      <c r="K85" s="16">
        <v>1000</v>
      </c>
      <c r="L85" s="16">
        <v>0</v>
      </c>
      <c r="M85" s="17">
        <f t="shared" si="8"/>
        <v>1000</v>
      </c>
      <c r="N85" s="18">
        <f t="shared" si="9"/>
        <v>10000</v>
      </c>
      <c r="O85" s="19">
        <v>250</v>
      </c>
      <c r="P85" s="20">
        <f t="shared" si="10"/>
        <v>2500</v>
      </c>
      <c r="Q85" s="21">
        <v>250</v>
      </c>
      <c r="R85" s="21"/>
      <c r="S85" s="21"/>
      <c r="T85" s="21"/>
      <c r="U85" s="20">
        <f t="shared" si="11"/>
        <v>2500</v>
      </c>
      <c r="V85" s="21">
        <v>250</v>
      </c>
      <c r="W85" s="21"/>
      <c r="X85" s="21"/>
      <c r="Y85" s="21"/>
      <c r="Z85" s="20">
        <f t="shared" si="12"/>
        <v>2500</v>
      </c>
      <c r="AA85" s="21">
        <v>250</v>
      </c>
      <c r="AB85" s="21"/>
      <c r="AC85" s="21"/>
      <c r="AD85" s="21"/>
      <c r="AE85" s="20">
        <f t="shared" si="13"/>
        <v>2500</v>
      </c>
      <c r="AF85" s="22">
        <f t="shared" si="14"/>
        <v>1000</v>
      </c>
      <c r="AG85" s="13">
        <f t="shared" si="15"/>
        <v>10000</v>
      </c>
    </row>
    <row r="86" spans="1:33" s="23" customFormat="1" ht="24.75" customHeight="1">
      <c r="A86" s="9">
        <v>80</v>
      </c>
      <c r="B86" s="1" t="s">
        <v>337</v>
      </c>
      <c r="C86" s="2" t="s">
        <v>187</v>
      </c>
      <c r="D86" s="10" t="s">
        <v>486</v>
      </c>
      <c r="E86" s="10" t="s">
        <v>526</v>
      </c>
      <c r="F86" s="1" t="s">
        <v>7</v>
      </c>
      <c r="G86" s="3">
        <v>48</v>
      </c>
      <c r="H86" s="36"/>
      <c r="I86" s="14"/>
      <c r="J86" s="45">
        <v>5</v>
      </c>
      <c r="K86" s="16">
        <v>0</v>
      </c>
      <c r="L86" s="16">
        <v>0</v>
      </c>
      <c r="M86" s="17">
        <f t="shared" si="8"/>
        <v>0</v>
      </c>
      <c r="N86" s="18">
        <f t="shared" si="9"/>
        <v>0</v>
      </c>
      <c r="O86" s="19">
        <v>0</v>
      </c>
      <c r="P86" s="20">
        <f t="shared" si="10"/>
        <v>0</v>
      </c>
      <c r="Q86" s="21">
        <v>0</v>
      </c>
      <c r="R86" s="21"/>
      <c r="S86" s="21"/>
      <c r="T86" s="21"/>
      <c r="U86" s="20">
        <f t="shared" si="11"/>
        <v>0</v>
      </c>
      <c r="V86" s="21">
        <v>0</v>
      </c>
      <c r="W86" s="21"/>
      <c r="X86" s="21"/>
      <c r="Y86" s="21"/>
      <c r="Z86" s="20">
        <f t="shared" si="12"/>
        <v>0</v>
      </c>
      <c r="AA86" s="21">
        <v>0</v>
      </c>
      <c r="AB86" s="21"/>
      <c r="AC86" s="21"/>
      <c r="AD86" s="21"/>
      <c r="AE86" s="20">
        <f t="shared" si="13"/>
        <v>0</v>
      </c>
      <c r="AF86" s="22">
        <f t="shared" si="14"/>
        <v>0</v>
      </c>
      <c r="AG86" s="13">
        <f t="shared" si="15"/>
        <v>0</v>
      </c>
    </row>
    <row r="87" spans="1:33" s="23" customFormat="1" ht="24.75" customHeight="1">
      <c r="A87" s="9">
        <v>81</v>
      </c>
      <c r="B87" s="1" t="s">
        <v>338</v>
      </c>
      <c r="C87" s="2" t="s">
        <v>157</v>
      </c>
      <c r="D87" s="10" t="s">
        <v>486</v>
      </c>
      <c r="E87" s="10" t="s">
        <v>526</v>
      </c>
      <c r="F87" s="1" t="s">
        <v>158</v>
      </c>
      <c r="G87" s="3">
        <v>15</v>
      </c>
      <c r="H87" s="36"/>
      <c r="I87" s="14"/>
      <c r="J87" s="45">
        <v>23</v>
      </c>
      <c r="K87" s="16">
        <v>40</v>
      </c>
      <c r="L87" s="16">
        <v>0</v>
      </c>
      <c r="M87" s="17">
        <f t="shared" si="8"/>
        <v>40</v>
      </c>
      <c r="N87" s="18">
        <f t="shared" si="9"/>
        <v>600</v>
      </c>
      <c r="O87" s="19">
        <v>10</v>
      </c>
      <c r="P87" s="20">
        <f t="shared" si="10"/>
        <v>150</v>
      </c>
      <c r="Q87" s="21">
        <v>10</v>
      </c>
      <c r="R87" s="21"/>
      <c r="S87" s="21"/>
      <c r="T87" s="21"/>
      <c r="U87" s="20">
        <f t="shared" si="11"/>
        <v>150</v>
      </c>
      <c r="V87" s="21">
        <v>10</v>
      </c>
      <c r="W87" s="21"/>
      <c r="X87" s="21"/>
      <c r="Y87" s="21"/>
      <c r="Z87" s="20">
        <f t="shared" si="12"/>
        <v>150</v>
      </c>
      <c r="AA87" s="21">
        <v>10</v>
      </c>
      <c r="AB87" s="21"/>
      <c r="AC87" s="21"/>
      <c r="AD87" s="21"/>
      <c r="AE87" s="20">
        <f t="shared" si="13"/>
        <v>150</v>
      </c>
      <c r="AF87" s="22">
        <f t="shared" si="14"/>
        <v>40</v>
      </c>
      <c r="AG87" s="13">
        <f t="shared" si="15"/>
        <v>600</v>
      </c>
    </row>
    <row r="88" spans="1:33" s="23" customFormat="1" ht="24.75" customHeight="1">
      <c r="A88" s="9">
        <v>82</v>
      </c>
      <c r="B88" s="1" t="s">
        <v>519</v>
      </c>
      <c r="C88" s="2" t="s">
        <v>164</v>
      </c>
      <c r="D88" s="10" t="s">
        <v>486</v>
      </c>
      <c r="E88" s="10" t="s">
        <v>526</v>
      </c>
      <c r="F88" s="1" t="s">
        <v>60</v>
      </c>
      <c r="G88" s="3">
        <v>10</v>
      </c>
      <c r="H88" s="36"/>
      <c r="I88" s="14"/>
      <c r="J88" s="45">
        <v>79</v>
      </c>
      <c r="K88" s="16">
        <v>80</v>
      </c>
      <c r="L88" s="16">
        <v>0</v>
      </c>
      <c r="M88" s="17">
        <f t="shared" si="8"/>
        <v>80</v>
      </c>
      <c r="N88" s="18">
        <f t="shared" si="9"/>
        <v>800</v>
      </c>
      <c r="O88" s="19">
        <v>20</v>
      </c>
      <c r="P88" s="20">
        <f t="shared" si="10"/>
        <v>200</v>
      </c>
      <c r="Q88" s="21">
        <v>20</v>
      </c>
      <c r="R88" s="21"/>
      <c r="S88" s="21"/>
      <c r="T88" s="21"/>
      <c r="U88" s="20">
        <f t="shared" si="11"/>
        <v>200</v>
      </c>
      <c r="V88" s="21">
        <v>20</v>
      </c>
      <c r="W88" s="21"/>
      <c r="X88" s="21"/>
      <c r="Y88" s="21"/>
      <c r="Z88" s="20">
        <f t="shared" si="12"/>
        <v>200</v>
      </c>
      <c r="AA88" s="21">
        <v>20</v>
      </c>
      <c r="AB88" s="21"/>
      <c r="AC88" s="21"/>
      <c r="AD88" s="21"/>
      <c r="AE88" s="20">
        <f t="shared" si="13"/>
        <v>200</v>
      </c>
      <c r="AF88" s="22">
        <f t="shared" si="14"/>
        <v>80</v>
      </c>
      <c r="AG88" s="13">
        <f t="shared" si="15"/>
        <v>800</v>
      </c>
    </row>
    <row r="89" spans="1:33" s="23" customFormat="1" ht="24.75" customHeight="1">
      <c r="A89" s="9">
        <v>83</v>
      </c>
      <c r="B89" s="1" t="s">
        <v>520</v>
      </c>
      <c r="C89" s="2" t="s">
        <v>165</v>
      </c>
      <c r="D89" s="10" t="s">
        <v>486</v>
      </c>
      <c r="E89" s="10" t="s">
        <v>526</v>
      </c>
      <c r="F89" s="1" t="s">
        <v>60</v>
      </c>
      <c r="G89" s="3">
        <v>15</v>
      </c>
      <c r="H89" s="36"/>
      <c r="I89" s="14"/>
      <c r="J89" s="45">
        <v>12</v>
      </c>
      <c r="K89" s="16">
        <v>0</v>
      </c>
      <c r="L89" s="16">
        <v>0</v>
      </c>
      <c r="M89" s="17">
        <f t="shared" si="8"/>
        <v>0</v>
      </c>
      <c r="N89" s="18">
        <f t="shared" si="9"/>
        <v>0</v>
      </c>
      <c r="O89" s="19">
        <v>0</v>
      </c>
      <c r="P89" s="20">
        <f t="shared" si="10"/>
        <v>0</v>
      </c>
      <c r="Q89" s="21">
        <v>0</v>
      </c>
      <c r="R89" s="21"/>
      <c r="S89" s="21"/>
      <c r="T89" s="21"/>
      <c r="U89" s="20">
        <f t="shared" si="11"/>
        <v>0</v>
      </c>
      <c r="V89" s="21">
        <v>0</v>
      </c>
      <c r="W89" s="21"/>
      <c r="X89" s="21"/>
      <c r="Y89" s="21"/>
      <c r="Z89" s="20">
        <f t="shared" si="12"/>
        <v>0</v>
      </c>
      <c r="AA89" s="21">
        <v>0</v>
      </c>
      <c r="AB89" s="21"/>
      <c r="AC89" s="21"/>
      <c r="AD89" s="21"/>
      <c r="AE89" s="20">
        <f t="shared" si="13"/>
        <v>0</v>
      </c>
      <c r="AF89" s="22">
        <f t="shared" si="14"/>
        <v>0</v>
      </c>
      <c r="AG89" s="13">
        <f t="shared" si="15"/>
        <v>0</v>
      </c>
    </row>
    <row r="90" spans="1:33" s="23" customFormat="1" ht="24.75" customHeight="1">
      <c r="A90" s="9">
        <v>84</v>
      </c>
      <c r="B90" s="1" t="s">
        <v>521</v>
      </c>
      <c r="C90" s="2" t="s">
        <v>195</v>
      </c>
      <c r="D90" s="10" t="s">
        <v>486</v>
      </c>
      <c r="E90" s="10" t="s">
        <v>526</v>
      </c>
      <c r="F90" s="1" t="s">
        <v>85</v>
      </c>
      <c r="G90" s="3">
        <v>155.15</v>
      </c>
      <c r="H90" s="36"/>
      <c r="I90" s="14"/>
      <c r="J90" s="45">
        <v>194</v>
      </c>
      <c r="K90" s="16">
        <v>192</v>
      </c>
      <c r="L90" s="16">
        <v>0</v>
      </c>
      <c r="M90" s="17">
        <f t="shared" si="8"/>
        <v>192</v>
      </c>
      <c r="N90" s="18">
        <f t="shared" si="9"/>
        <v>29788.800000000003</v>
      </c>
      <c r="O90" s="19">
        <v>48</v>
      </c>
      <c r="P90" s="20">
        <f t="shared" si="10"/>
        <v>7447.200000000001</v>
      </c>
      <c r="Q90" s="21">
        <v>48</v>
      </c>
      <c r="R90" s="21"/>
      <c r="S90" s="21"/>
      <c r="T90" s="21"/>
      <c r="U90" s="20">
        <f t="shared" si="11"/>
        <v>7447.200000000001</v>
      </c>
      <c r="V90" s="21">
        <v>48</v>
      </c>
      <c r="W90" s="21"/>
      <c r="X90" s="21"/>
      <c r="Y90" s="21"/>
      <c r="Z90" s="20">
        <f t="shared" si="12"/>
        <v>7447.200000000001</v>
      </c>
      <c r="AA90" s="21">
        <v>48</v>
      </c>
      <c r="AB90" s="21"/>
      <c r="AC90" s="21"/>
      <c r="AD90" s="21"/>
      <c r="AE90" s="20">
        <f t="shared" si="13"/>
        <v>7447.200000000001</v>
      </c>
      <c r="AF90" s="22">
        <f t="shared" si="14"/>
        <v>192</v>
      </c>
      <c r="AG90" s="13">
        <f t="shared" si="15"/>
        <v>29788.800000000003</v>
      </c>
    </row>
    <row r="91" spans="1:33" s="23" customFormat="1" ht="24.75" customHeight="1">
      <c r="A91" s="9">
        <v>85</v>
      </c>
      <c r="B91" s="1" t="s">
        <v>522</v>
      </c>
      <c r="C91" s="2" t="s">
        <v>166</v>
      </c>
      <c r="D91" s="10" t="s">
        <v>486</v>
      </c>
      <c r="E91" s="10" t="s">
        <v>526</v>
      </c>
      <c r="F91" s="1" t="s">
        <v>108</v>
      </c>
      <c r="G91" s="3">
        <v>65</v>
      </c>
      <c r="H91" s="36"/>
      <c r="I91" s="14"/>
      <c r="J91" s="45">
        <v>153</v>
      </c>
      <c r="K91" s="16">
        <v>160</v>
      </c>
      <c r="L91" s="16">
        <v>0</v>
      </c>
      <c r="M91" s="17">
        <f t="shared" si="8"/>
        <v>160</v>
      </c>
      <c r="N91" s="18">
        <f t="shared" si="9"/>
        <v>10400</v>
      </c>
      <c r="O91" s="19">
        <v>40</v>
      </c>
      <c r="P91" s="20">
        <f t="shared" si="10"/>
        <v>2600</v>
      </c>
      <c r="Q91" s="21">
        <v>40</v>
      </c>
      <c r="R91" s="21"/>
      <c r="S91" s="21"/>
      <c r="T91" s="21"/>
      <c r="U91" s="20">
        <f t="shared" si="11"/>
        <v>2600</v>
      </c>
      <c r="V91" s="21">
        <v>40</v>
      </c>
      <c r="W91" s="21"/>
      <c r="X91" s="21"/>
      <c r="Y91" s="21"/>
      <c r="Z91" s="20">
        <f t="shared" si="12"/>
        <v>2600</v>
      </c>
      <c r="AA91" s="21">
        <v>40</v>
      </c>
      <c r="AB91" s="21"/>
      <c r="AC91" s="21"/>
      <c r="AD91" s="21"/>
      <c r="AE91" s="20">
        <f t="shared" si="13"/>
        <v>2600</v>
      </c>
      <c r="AF91" s="22">
        <f t="shared" si="14"/>
        <v>160</v>
      </c>
      <c r="AG91" s="13">
        <f t="shared" si="15"/>
        <v>10400</v>
      </c>
    </row>
    <row r="92" spans="1:33" s="23" customFormat="1" ht="24.75" customHeight="1">
      <c r="A92" s="9">
        <v>86</v>
      </c>
      <c r="B92" s="1" t="s">
        <v>523</v>
      </c>
      <c r="C92" s="2" t="s">
        <v>183</v>
      </c>
      <c r="D92" s="10" t="s">
        <v>486</v>
      </c>
      <c r="E92" s="10" t="s">
        <v>526</v>
      </c>
      <c r="F92" s="1" t="s">
        <v>83</v>
      </c>
      <c r="G92" s="3">
        <v>60</v>
      </c>
      <c r="H92" s="36"/>
      <c r="I92" s="14"/>
      <c r="J92" s="45">
        <v>67</v>
      </c>
      <c r="K92" s="16">
        <v>72</v>
      </c>
      <c r="L92" s="16">
        <v>0</v>
      </c>
      <c r="M92" s="17">
        <f t="shared" si="8"/>
        <v>72</v>
      </c>
      <c r="N92" s="18">
        <f t="shared" si="9"/>
        <v>4320</v>
      </c>
      <c r="O92" s="19">
        <v>18</v>
      </c>
      <c r="P92" s="20">
        <f t="shared" si="10"/>
        <v>1080</v>
      </c>
      <c r="Q92" s="21">
        <v>18</v>
      </c>
      <c r="R92" s="21"/>
      <c r="S92" s="21"/>
      <c r="T92" s="21"/>
      <c r="U92" s="20">
        <f t="shared" si="11"/>
        <v>1080</v>
      </c>
      <c r="V92" s="21">
        <v>18</v>
      </c>
      <c r="W92" s="21"/>
      <c r="X92" s="21"/>
      <c r="Y92" s="21"/>
      <c r="Z92" s="20">
        <f t="shared" si="12"/>
        <v>1080</v>
      </c>
      <c r="AA92" s="21">
        <v>18</v>
      </c>
      <c r="AB92" s="21"/>
      <c r="AC92" s="21"/>
      <c r="AD92" s="21"/>
      <c r="AE92" s="20">
        <f t="shared" si="13"/>
        <v>1080</v>
      </c>
      <c r="AF92" s="22">
        <f t="shared" si="14"/>
        <v>72</v>
      </c>
      <c r="AG92" s="13">
        <f t="shared" si="15"/>
        <v>4320</v>
      </c>
    </row>
    <row r="93" spans="1:33" s="23" customFormat="1" ht="24.75" customHeight="1">
      <c r="A93" s="9">
        <v>87</v>
      </c>
      <c r="B93" s="1" t="s">
        <v>524</v>
      </c>
      <c r="C93" s="2" t="s">
        <v>215</v>
      </c>
      <c r="D93" s="10" t="s">
        <v>486</v>
      </c>
      <c r="E93" s="10" t="s">
        <v>526</v>
      </c>
      <c r="F93" s="1" t="s">
        <v>83</v>
      </c>
      <c r="G93" s="3">
        <v>200</v>
      </c>
      <c r="H93" s="36"/>
      <c r="I93" s="14"/>
      <c r="J93" s="45">
        <v>18</v>
      </c>
      <c r="K93" s="16">
        <v>20</v>
      </c>
      <c r="L93" s="16">
        <v>0</v>
      </c>
      <c r="M93" s="17">
        <f t="shared" si="8"/>
        <v>20</v>
      </c>
      <c r="N93" s="18">
        <f t="shared" si="9"/>
        <v>4000</v>
      </c>
      <c r="O93" s="19">
        <v>5</v>
      </c>
      <c r="P93" s="20">
        <f t="shared" si="10"/>
        <v>1000</v>
      </c>
      <c r="Q93" s="21">
        <v>5</v>
      </c>
      <c r="R93" s="21"/>
      <c r="S93" s="21"/>
      <c r="T93" s="21"/>
      <c r="U93" s="20">
        <f t="shared" si="11"/>
        <v>1000</v>
      </c>
      <c r="V93" s="21">
        <v>5</v>
      </c>
      <c r="W93" s="21"/>
      <c r="X93" s="21"/>
      <c r="Y93" s="21"/>
      <c r="Z93" s="20">
        <f t="shared" si="12"/>
        <v>1000</v>
      </c>
      <c r="AA93" s="21">
        <v>5</v>
      </c>
      <c r="AB93" s="21"/>
      <c r="AC93" s="21"/>
      <c r="AD93" s="21"/>
      <c r="AE93" s="20">
        <f t="shared" si="13"/>
        <v>1000</v>
      </c>
      <c r="AF93" s="22">
        <f t="shared" si="14"/>
        <v>20</v>
      </c>
      <c r="AG93" s="13">
        <f t="shared" si="15"/>
        <v>4000</v>
      </c>
    </row>
    <row r="94" spans="1:33" s="23" customFormat="1" ht="24.75" customHeight="1">
      <c r="A94" s="9">
        <v>88</v>
      </c>
      <c r="B94" s="1" t="s">
        <v>525</v>
      </c>
      <c r="C94" s="11" t="s">
        <v>510</v>
      </c>
      <c r="D94" s="10" t="s">
        <v>486</v>
      </c>
      <c r="E94" s="10" t="s">
        <v>526</v>
      </c>
      <c r="F94" s="12"/>
      <c r="G94" s="56">
        <v>49488.2</v>
      </c>
      <c r="H94" s="36"/>
      <c r="I94" s="14"/>
      <c r="J94" s="15"/>
      <c r="K94" s="16"/>
      <c r="L94" s="16"/>
      <c r="M94" s="17"/>
      <c r="N94" s="18"/>
      <c r="O94" s="21">
        <v>1</v>
      </c>
      <c r="P94" s="20">
        <f t="shared" si="10"/>
        <v>49488.2</v>
      </c>
      <c r="Q94" s="21">
        <v>1</v>
      </c>
      <c r="R94" s="21"/>
      <c r="S94" s="20">
        <v>63128.5</v>
      </c>
      <c r="T94" s="21"/>
      <c r="U94" s="20">
        <f t="shared" si="11"/>
        <v>49488.2</v>
      </c>
      <c r="V94" s="21">
        <v>1</v>
      </c>
      <c r="W94" s="21"/>
      <c r="X94" s="21"/>
      <c r="Y94" s="21"/>
      <c r="Z94" s="20">
        <f t="shared" si="12"/>
        <v>49488.2</v>
      </c>
      <c r="AA94" s="21">
        <v>1</v>
      </c>
      <c r="AB94" s="21"/>
      <c r="AC94" s="21"/>
      <c r="AD94" s="21"/>
      <c r="AE94" s="20">
        <f t="shared" si="13"/>
        <v>49488.2</v>
      </c>
      <c r="AF94" s="22">
        <f t="shared" si="14"/>
        <v>4</v>
      </c>
      <c r="AG94" s="13">
        <f t="shared" si="15"/>
        <v>197952.8</v>
      </c>
    </row>
    <row r="95" spans="1:33" s="23" customFormat="1" ht="24.75" customHeight="1">
      <c r="A95" s="9"/>
      <c r="B95" s="9"/>
      <c r="C95" s="11"/>
      <c r="D95" s="10"/>
      <c r="E95" s="10"/>
      <c r="F95" s="12"/>
      <c r="G95" s="13"/>
      <c r="H95" s="36"/>
      <c r="I95" s="14"/>
      <c r="J95" s="15"/>
      <c r="K95" s="16"/>
      <c r="L95" s="16"/>
      <c r="M95" s="17"/>
      <c r="N95" s="18"/>
      <c r="O95" s="19"/>
      <c r="P95" s="20"/>
      <c r="Q95" s="21"/>
      <c r="R95" s="21"/>
      <c r="S95" s="21"/>
      <c r="T95" s="21"/>
      <c r="U95" s="20"/>
      <c r="V95" s="21"/>
      <c r="W95" s="21"/>
      <c r="X95" s="21"/>
      <c r="Y95" s="21"/>
      <c r="Z95" s="20"/>
      <c r="AA95" s="21"/>
      <c r="AB95" s="21"/>
      <c r="AC95" s="21"/>
      <c r="AD95" s="21"/>
      <c r="AE95" s="20"/>
      <c r="AF95" s="22"/>
      <c r="AG95" s="13"/>
    </row>
    <row r="96" spans="1:33" ht="24.75" customHeight="1">
      <c r="A96" s="10"/>
      <c r="B96" s="24"/>
      <c r="C96" s="24"/>
      <c r="D96" s="24"/>
      <c r="E96" s="24"/>
      <c r="F96" s="24"/>
      <c r="G96" s="25"/>
      <c r="H96" s="26"/>
      <c r="I96" s="25"/>
      <c r="J96" s="25"/>
      <c r="K96" s="25"/>
      <c r="L96" s="25"/>
      <c r="M96" s="27"/>
      <c r="N96" s="28"/>
      <c r="O96" s="29"/>
      <c r="P96" s="30"/>
      <c r="Q96" s="31"/>
      <c r="R96" s="31"/>
      <c r="S96" s="31"/>
      <c r="T96" s="31"/>
      <c r="U96" s="32"/>
      <c r="V96" s="31"/>
      <c r="W96" s="31"/>
      <c r="X96" s="31"/>
      <c r="Y96" s="31"/>
      <c r="Z96" s="30"/>
      <c r="AA96" s="31"/>
      <c r="AB96" s="31"/>
      <c r="AC96" s="31"/>
      <c r="AD96" s="31"/>
      <c r="AE96" s="33"/>
      <c r="AF96" s="34"/>
      <c r="AG96" s="33"/>
    </row>
    <row r="97" spans="1:33" ht="30" customHeight="1" thickBot="1">
      <c r="A97" s="378" t="s">
        <v>527</v>
      </c>
      <c r="B97" s="379"/>
      <c r="C97" s="379"/>
      <c r="D97" s="379"/>
      <c r="E97" s="379"/>
      <c r="F97" s="379"/>
      <c r="G97" s="380"/>
      <c r="H97" s="36"/>
      <c r="I97" s="14"/>
      <c r="J97" s="15"/>
      <c r="K97" s="16"/>
      <c r="L97" s="16"/>
      <c r="M97" s="37">
        <f>SUM(M7:M96)</f>
        <v>14765</v>
      </c>
      <c r="N97" s="38">
        <f>SUM(N7:N96)</f>
        <v>802047.2000000001</v>
      </c>
      <c r="O97" s="37">
        <f>SUM(O7:O96)</f>
        <v>3692.25</v>
      </c>
      <c r="P97" s="37">
        <f>SUM(P7:P96)</f>
        <v>250000</v>
      </c>
      <c r="Q97" s="37">
        <f>SUM(Q7:Q96)</f>
        <v>3692.25</v>
      </c>
      <c r="R97" s="37" t="e">
        <f>#REF!+#REF!+#REF!+#REF!+#REF!+#REF!</f>
        <v>#REF!</v>
      </c>
      <c r="S97" s="37" t="e">
        <f>#REF!+#REF!+#REF!+#REF!+#REF!+#REF!</f>
        <v>#REF!</v>
      </c>
      <c r="T97" s="37" t="e">
        <f>#REF!+#REF!+#REF!+#REF!+#REF!+#REF!</f>
        <v>#REF!</v>
      </c>
      <c r="U97" s="37">
        <f>SUM(U7:U96)</f>
        <v>250000</v>
      </c>
      <c r="V97" s="37">
        <f>SUM(V7:V96)</f>
        <v>3692.25</v>
      </c>
      <c r="W97" s="37" t="e">
        <f>#REF!+#REF!+#REF!+#REF!+#REF!+#REF!</f>
        <v>#REF!</v>
      </c>
      <c r="X97" s="37" t="e">
        <f>#REF!+#REF!+#REF!+#REF!+#REF!+#REF!</f>
        <v>#REF!</v>
      </c>
      <c r="Y97" s="37" t="e">
        <f>#REF!+#REF!+#REF!+#REF!+#REF!+#REF!</f>
        <v>#REF!</v>
      </c>
      <c r="Z97" s="37">
        <f>SUM(Z7:Z96)</f>
        <v>250000</v>
      </c>
      <c r="AA97" s="37">
        <f>SUM(AA7:AA96)</f>
        <v>3692.25</v>
      </c>
      <c r="AB97" s="37" t="e">
        <f>#REF!+#REF!+#REF!+#REF!+#REF!+#REF!</f>
        <v>#REF!</v>
      </c>
      <c r="AC97" s="37" t="e">
        <f>#REF!+#REF!+#REF!+#REF!+#REF!+#REF!</f>
        <v>#REF!</v>
      </c>
      <c r="AD97" s="37" t="e">
        <f>#REF!+#REF!+#REF!+#REF!+#REF!+#REF!</f>
        <v>#REF!</v>
      </c>
      <c r="AE97" s="37">
        <f>SUM(AE7:AE96)</f>
        <v>250000</v>
      </c>
      <c r="AF97" s="37">
        <f>SUM(AF7:AF96)</f>
        <v>14769</v>
      </c>
      <c r="AG97" s="57">
        <f>SUM(AG7:AG96)</f>
        <v>1000000</v>
      </c>
    </row>
    <row r="98" ht="24" thickTop="1">
      <c r="AG98" s="43"/>
    </row>
  </sheetData>
  <sheetProtection/>
  <mergeCells count="24">
    <mergeCell ref="D5:D6"/>
    <mergeCell ref="E5:E6"/>
    <mergeCell ref="F5:F6"/>
    <mergeCell ref="G5:G6"/>
    <mergeCell ref="AF5:AG5"/>
    <mergeCell ref="A97:G97"/>
    <mergeCell ref="Q5:Q6"/>
    <mergeCell ref="U5:U6"/>
    <mergeCell ref="V5:V6"/>
    <mergeCell ref="Z5:Z6"/>
    <mergeCell ref="L5:L6"/>
    <mergeCell ref="M5:M6"/>
    <mergeCell ref="O5:O6"/>
    <mergeCell ref="P5:P6"/>
    <mergeCell ref="A1:AE1"/>
    <mergeCell ref="A2:AE2"/>
    <mergeCell ref="A3:AE3"/>
    <mergeCell ref="A5:A6"/>
    <mergeCell ref="B5:B6"/>
    <mergeCell ref="C5:C6"/>
    <mergeCell ref="AA5:AA6"/>
    <mergeCell ref="AE5:AE6"/>
    <mergeCell ref="H5:J5"/>
    <mergeCell ref="K5:K6"/>
  </mergeCells>
  <printOptions/>
  <pageMargins left="0.11811023622047245" right="0.11811023622047245" top="0.4724409448818898" bottom="0.11811023622047245" header="0.2362204724409449" footer="0.31496062992125984"/>
  <pageSetup orientation="landscape" paperSize="9" scale="79" r:id="rId1"/>
  <headerFooter>
    <oddHeader xml:space="preserve">&amp;Rหน้า &amp;P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G47"/>
  <sheetViews>
    <sheetView view="pageBreakPreview" zoomScale="90" zoomScaleSheetLayoutView="90" zoomScalePageLayoutView="0" workbookViewId="0" topLeftCell="A1">
      <pane xSplit="10" ySplit="6" topLeftCell="K3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J40" sqref="J40"/>
    </sheetView>
  </sheetViews>
  <sheetFormatPr defaultColWidth="9.140625" defaultRowHeight="12.75"/>
  <cols>
    <col min="1" max="1" width="6.7109375" style="39" customWidth="1"/>
    <col min="2" max="2" width="8.28125" style="39" hidden="1" customWidth="1"/>
    <col min="3" max="3" width="25.7109375" style="40" customWidth="1"/>
    <col min="4" max="4" width="14.00390625" style="39" hidden="1" customWidth="1"/>
    <col min="5" max="5" width="12.7109375" style="39" hidden="1" customWidth="1"/>
    <col min="6" max="7" width="9.7109375" style="41" customWidth="1"/>
    <col min="8" max="10" width="6.7109375" style="39" customWidth="1"/>
    <col min="11" max="11" width="8.7109375" style="35" customWidth="1"/>
    <col min="12" max="12" width="9.140625" style="35" customWidth="1"/>
    <col min="13" max="13" width="8.7109375" style="42" customWidth="1"/>
    <col min="14" max="14" width="13.7109375" style="42" hidden="1" customWidth="1"/>
    <col min="15" max="15" width="8.7109375" style="41" customWidth="1"/>
    <col min="16" max="16" width="10.7109375" style="8" customWidth="1"/>
    <col min="17" max="17" width="8.7109375" style="39" customWidth="1"/>
    <col min="18" max="20" width="8.7109375" style="39" hidden="1" customWidth="1"/>
    <col min="21" max="21" width="10.7109375" style="8" customWidth="1"/>
    <col min="22" max="22" width="8.7109375" style="39" customWidth="1"/>
    <col min="23" max="25" width="8.7109375" style="39" hidden="1" customWidth="1"/>
    <col min="26" max="26" width="10.7109375" style="8" customWidth="1"/>
    <col min="27" max="27" width="8.7109375" style="39" customWidth="1"/>
    <col min="28" max="30" width="8.7109375" style="39" hidden="1" customWidth="1"/>
    <col min="31" max="31" width="10.7109375" style="41" customWidth="1"/>
    <col min="32" max="32" width="5.7109375" style="41" customWidth="1"/>
    <col min="33" max="33" width="10.7109375" style="41" customWidth="1"/>
    <col min="34" max="16384" width="9.140625" style="35" customWidth="1"/>
  </cols>
  <sheetData>
    <row r="1" spans="1:33" s="4" customFormat="1" ht="36.75" customHeight="1">
      <c r="A1" s="393" t="s">
        <v>528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44"/>
      <c r="AG1" s="44"/>
    </row>
    <row r="2" spans="1:33" s="4" customFormat="1" ht="36.75" customHeight="1">
      <c r="A2" s="393" t="s">
        <v>513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44"/>
      <c r="AG2" s="44"/>
    </row>
    <row r="3" spans="1:33" s="4" customFormat="1" ht="36.75" customHeight="1">
      <c r="A3" s="393" t="s">
        <v>514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44"/>
      <c r="AG3" s="44"/>
    </row>
    <row r="4" spans="1:31" s="4" customFormat="1" ht="14.25" customHeight="1" thickBot="1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7"/>
      <c r="N4" s="7"/>
      <c r="O4" s="5"/>
      <c r="P4" s="8"/>
      <c r="Q4" s="5"/>
      <c r="R4" s="5"/>
      <c r="S4" s="5"/>
      <c r="T4" s="5"/>
      <c r="U4" s="8"/>
      <c r="V4" s="5"/>
      <c r="W4" s="5"/>
      <c r="X4" s="5"/>
      <c r="Y4" s="5"/>
      <c r="Z4" s="8"/>
      <c r="AA4" s="5"/>
      <c r="AB4" s="5"/>
      <c r="AC4" s="5"/>
      <c r="AD4" s="5"/>
      <c r="AE4" s="5"/>
    </row>
    <row r="5" spans="1:33" s="23" customFormat="1" ht="30" customHeight="1">
      <c r="A5" s="400" t="s">
        <v>196</v>
      </c>
      <c r="B5" s="381" t="s">
        <v>466</v>
      </c>
      <c r="C5" s="381" t="s">
        <v>487</v>
      </c>
      <c r="D5" s="383" t="s">
        <v>467</v>
      </c>
      <c r="E5" s="383" t="s">
        <v>197</v>
      </c>
      <c r="F5" s="369" t="s">
        <v>468</v>
      </c>
      <c r="G5" s="369" t="s">
        <v>469</v>
      </c>
      <c r="H5" s="371" t="s">
        <v>470</v>
      </c>
      <c r="I5" s="372"/>
      <c r="J5" s="373"/>
      <c r="K5" s="374" t="s">
        <v>490</v>
      </c>
      <c r="L5" s="374" t="s">
        <v>471</v>
      </c>
      <c r="M5" s="385" t="s">
        <v>491</v>
      </c>
      <c r="N5" s="51" t="s">
        <v>472</v>
      </c>
      <c r="O5" s="387" t="s">
        <v>473</v>
      </c>
      <c r="P5" s="389" t="s">
        <v>474</v>
      </c>
      <c r="Q5" s="391" t="s">
        <v>475</v>
      </c>
      <c r="R5" s="46"/>
      <c r="S5" s="46"/>
      <c r="T5" s="46"/>
      <c r="U5" s="389" t="s">
        <v>476</v>
      </c>
      <c r="V5" s="391" t="s">
        <v>477</v>
      </c>
      <c r="W5" s="46"/>
      <c r="X5" s="46"/>
      <c r="Y5" s="46"/>
      <c r="Z5" s="394" t="s">
        <v>478</v>
      </c>
      <c r="AA5" s="396" t="s">
        <v>479</v>
      </c>
      <c r="AB5" s="46"/>
      <c r="AC5" s="46"/>
      <c r="AD5" s="46"/>
      <c r="AE5" s="398" t="s">
        <v>480</v>
      </c>
      <c r="AF5" s="376" t="s">
        <v>481</v>
      </c>
      <c r="AG5" s="377"/>
    </row>
    <row r="6" spans="1:33" s="23" customFormat="1" ht="60" customHeight="1" thickBot="1">
      <c r="A6" s="401"/>
      <c r="B6" s="382"/>
      <c r="C6" s="382"/>
      <c r="D6" s="384"/>
      <c r="E6" s="384"/>
      <c r="F6" s="370"/>
      <c r="G6" s="370"/>
      <c r="H6" s="50" t="s">
        <v>482</v>
      </c>
      <c r="I6" s="50" t="s">
        <v>483</v>
      </c>
      <c r="J6" s="50" t="s">
        <v>489</v>
      </c>
      <c r="K6" s="375"/>
      <c r="L6" s="375"/>
      <c r="M6" s="386"/>
      <c r="N6" s="52" t="s">
        <v>492</v>
      </c>
      <c r="O6" s="388"/>
      <c r="P6" s="390"/>
      <c r="Q6" s="392"/>
      <c r="R6" s="47">
        <v>21551</v>
      </c>
      <c r="S6" s="47">
        <v>21582</v>
      </c>
      <c r="T6" s="47">
        <v>21610</v>
      </c>
      <c r="U6" s="390"/>
      <c r="V6" s="392"/>
      <c r="W6" s="47">
        <v>21641</v>
      </c>
      <c r="X6" s="47">
        <v>21671</v>
      </c>
      <c r="Y6" s="48">
        <v>21702</v>
      </c>
      <c r="Z6" s="395"/>
      <c r="AA6" s="397"/>
      <c r="AB6" s="47">
        <v>21732</v>
      </c>
      <c r="AC6" s="47">
        <v>21763</v>
      </c>
      <c r="AD6" s="48">
        <v>21794</v>
      </c>
      <c r="AE6" s="399"/>
      <c r="AF6" s="53" t="s">
        <v>484</v>
      </c>
      <c r="AG6" s="49" t="s">
        <v>485</v>
      </c>
    </row>
    <row r="7" spans="1:33" s="23" customFormat="1" ht="24.75" customHeight="1">
      <c r="A7" s="9">
        <v>1</v>
      </c>
      <c r="B7" s="1" t="s">
        <v>218</v>
      </c>
      <c r="C7" s="2" t="s">
        <v>2</v>
      </c>
      <c r="D7" s="10" t="s">
        <v>486</v>
      </c>
      <c r="E7" s="10" t="s">
        <v>531</v>
      </c>
      <c r="F7" s="1" t="s">
        <v>3</v>
      </c>
      <c r="G7" s="3">
        <v>195</v>
      </c>
      <c r="H7" s="14"/>
      <c r="I7" s="14"/>
      <c r="J7" s="45">
        <v>2</v>
      </c>
      <c r="K7" s="16">
        <v>4</v>
      </c>
      <c r="L7" s="16">
        <v>0</v>
      </c>
      <c r="M7" s="17">
        <f>K7-L7</f>
        <v>4</v>
      </c>
      <c r="N7" s="18">
        <f>M7*G7</f>
        <v>780</v>
      </c>
      <c r="O7" s="19">
        <v>1</v>
      </c>
      <c r="P7" s="20">
        <f>O7*G7</f>
        <v>195</v>
      </c>
      <c r="Q7" s="21">
        <v>1</v>
      </c>
      <c r="R7" s="21"/>
      <c r="S7" s="21"/>
      <c r="T7" s="21"/>
      <c r="U7" s="20">
        <f>Q7*G7</f>
        <v>195</v>
      </c>
      <c r="V7" s="21">
        <v>1</v>
      </c>
      <c r="W7" s="21"/>
      <c r="X7" s="21"/>
      <c r="Y7" s="21"/>
      <c r="Z7" s="20">
        <f>V7*G7</f>
        <v>195</v>
      </c>
      <c r="AA7" s="21">
        <v>1</v>
      </c>
      <c r="AB7" s="21"/>
      <c r="AC7" s="21"/>
      <c r="AD7" s="21"/>
      <c r="AE7" s="20">
        <f>AA7*G7</f>
        <v>195</v>
      </c>
      <c r="AF7" s="22">
        <f>O7+Q7+V7+AA7</f>
        <v>4</v>
      </c>
      <c r="AG7" s="13">
        <f>AF7*G7</f>
        <v>780</v>
      </c>
    </row>
    <row r="8" spans="1:33" s="23" customFormat="1" ht="24.75" customHeight="1">
      <c r="A8" s="9">
        <v>2</v>
      </c>
      <c r="B8" s="1" t="s">
        <v>219</v>
      </c>
      <c r="C8" s="2" t="s">
        <v>4</v>
      </c>
      <c r="D8" s="10" t="s">
        <v>486</v>
      </c>
      <c r="E8" s="10" t="s">
        <v>531</v>
      </c>
      <c r="F8" s="1" t="s">
        <v>3</v>
      </c>
      <c r="G8" s="3">
        <v>140</v>
      </c>
      <c r="H8" s="36"/>
      <c r="I8" s="14"/>
      <c r="J8" s="45">
        <v>8</v>
      </c>
      <c r="K8" s="16">
        <v>4</v>
      </c>
      <c r="L8" s="16">
        <v>0</v>
      </c>
      <c r="M8" s="17">
        <f aca="true" t="shared" si="0" ref="M8:M42">K8-L8</f>
        <v>4</v>
      </c>
      <c r="N8" s="18">
        <f aca="true" t="shared" si="1" ref="N8:N42">M8*G8</f>
        <v>560</v>
      </c>
      <c r="O8" s="19">
        <v>1</v>
      </c>
      <c r="P8" s="20">
        <f aca="true" t="shared" si="2" ref="P8:P42">O8*G8</f>
        <v>140</v>
      </c>
      <c r="Q8" s="21">
        <v>1</v>
      </c>
      <c r="R8" s="21"/>
      <c r="S8" s="21"/>
      <c r="T8" s="21"/>
      <c r="U8" s="20">
        <f aca="true" t="shared" si="3" ref="U8:U42">Q8*G8</f>
        <v>140</v>
      </c>
      <c r="V8" s="21">
        <v>1</v>
      </c>
      <c r="W8" s="21"/>
      <c r="X8" s="21"/>
      <c r="Y8" s="21"/>
      <c r="Z8" s="20">
        <f aca="true" t="shared" si="4" ref="Z8:Z42">V8*G8</f>
        <v>140</v>
      </c>
      <c r="AA8" s="21">
        <v>1</v>
      </c>
      <c r="AB8" s="21"/>
      <c r="AC8" s="21"/>
      <c r="AD8" s="21"/>
      <c r="AE8" s="20">
        <f aca="true" t="shared" si="5" ref="AE8:AE42">AA8*G8</f>
        <v>140</v>
      </c>
      <c r="AF8" s="22">
        <f aca="true" t="shared" si="6" ref="AF8:AF42">O8+Q8+V8+AA8</f>
        <v>4</v>
      </c>
      <c r="AG8" s="13">
        <f aca="true" t="shared" si="7" ref="AG8:AG42">AF8*G8</f>
        <v>560</v>
      </c>
    </row>
    <row r="9" spans="1:33" s="23" customFormat="1" ht="24.75" customHeight="1">
      <c r="A9" s="9">
        <v>3</v>
      </c>
      <c r="B9" s="1" t="s">
        <v>220</v>
      </c>
      <c r="C9" s="2" t="s">
        <v>37</v>
      </c>
      <c r="D9" s="10" t="s">
        <v>486</v>
      </c>
      <c r="E9" s="10" t="s">
        <v>531</v>
      </c>
      <c r="F9" s="1" t="s">
        <v>3</v>
      </c>
      <c r="G9" s="3">
        <v>300</v>
      </c>
      <c r="H9" s="36"/>
      <c r="I9" s="14"/>
      <c r="J9" s="45">
        <v>6</v>
      </c>
      <c r="K9" s="16">
        <v>8</v>
      </c>
      <c r="L9" s="16">
        <v>0</v>
      </c>
      <c r="M9" s="17">
        <f t="shared" si="0"/>
        <v>8</v>
      </c>
      <c r="N9" s="18">
        <f t="shared" si="1"/>
        <v>2400</v>
      </c>
      <c r="O9" s="19">
        <v>2</v>
      </c>
      <c r="P9" s="20">
        <f t="shared" si="2"/>
        <v>600</v>
      </c>
      <c r="Q9" s="21">
        <v>2</v>
      </c>
      <c r="R9" s="21"/>
      <c r="S9" s="21"/>
      <c r="T9" s="21"/>
      <c r="U9" s="20">
        <f t="shared" si="3"/>
        <v>600</v>
      </c>
      <c r="V9" s="21">
        <v>2</v>
      </c>
      <c r="W9" s="21"/>
      <c r="X9" s="21"/>
      <c r="Y9" s="21"/>
      <c r="Z9" s="20">
        <f t="shared" si="4"/>
        <v>600</v>
      </c>
      <c r="AA9" s="21">
        <v>2</v>
      </c>
      <c r="AB9" s="21"/>
      <c r="AC9" s="21"/>
      <c r="AD9" s="21"/>
      <c r="AE9" s="20">
        <f t="shared" si="5"/>
        <v>600</v>
      </c>
      <c r="AF9" s="22">
        <f t="shared" si="6"/>
        <v>8</v>
      </c>
      <c r="AG9" s="13">
        <f t="shared" si="7"/>
        <v>2400</v>
      </c>
    </row>
    <row r="10" spans="1:33" s="23" customFormat="1" ht="24.75" customHeight="1">
      <c r="A10" s="9">
        <v>4</v>
      </c>
      <c r="B10" s="1" t="s">
        <v>221</v>
      </c>
      <c r="C10" s="2" t="s">
        <v>48</v>
      </c>
      <c r="D10" s="10" t="s">
        <v>486</v>
      </c>
      <c r="E10" s="10" t="s">
        <v>531</v>
      </c>
      <c r="F10" s="1" t="s">
        <v>35</v>
      </c>
      <c r="G10" s="3">
        <v>495</v>
      </c>
      <c r="H10" s="36"/>
      <c r="I10" s="14"/>
      <c r="J10" s="45">
        <v>5</v>
      </c>
      <c r="K10" s="16">
        <v>4</v>
      </c>
      <c r="L10" s="16">
        <v>0</v>
      </c>
      <c r="M10" s="17">
        <f t="shared" si="0"/>
        <v>4</v>
      </c>
      <c r="N10" s="18">
        <f t="shared" si="1"/>
        <v>1980</v>
      </c>
      <c r="O10" s="19">
        <v>1</v>
      </c>
      <c r="P10" s="20">
        <f t="shared" si="2"/>
        <v>495</v>
      </c>
      <c r="Q10" s="21">
        <v>1</v>
      </c>
      <c r="R10" s="21"/>
      <c r="S10" s="21"/>
      <c r="T10" s="21"/>
      <c r="U10" s="20">
        <f t="shared" si="3"/>
        <v>495</v>
      </c>
      <c r="V10" s="21">
        <v>1</v>
      </c>
      <c r="W10" s="21"/>
      <c r="X10" s="21"/>
      <c r="Y10" s="21"/>
      <c r="Z10" s="20">
        <f t="shared" si="4"/>
        <v>495</v>
      </c>
      <c r="AA10" s="21">
        <v>1</v>
      </c>
      <c r="AB10" s="21"/>
      <c r="AC10" s="21"/>
      <c r="AD10" s="21"/>
      <c r="AE10" s="20">
        <f t="shared" si="5"/>
        <v>495</v>
      </c>
      <c r="AF10" s="22">
        <f t="shared" si="6"/>
        <v>4</v>
      </c>
      <c r="AG10" s="13">
        <f t="shared" si="7"/>
        <v>1980</v>
      </c>
    </row>
    <row r="11" spans="1:33" s="23" customFormat="1" ht="24.75" customHeight="1">
      <c r="A11" s="9">
        <v>5</v>
      </c>
      <c r="B11" s="1" t="s">
        <v>222</v>
      </c>
      <c r="C11" s="2" t="s">
        <v>49</v>
      </c>
      <c r="D11" s="10" t="s">
        <v>486</v>
      </c>
      <c r="E11" s="10" t="s">
        <v>531</v>
      </c>
      <c r="F11" s="1" t="s">
        <v>35</v>
      </c>
      <c r="G11" s="3">
        <v>380</v>
      </c>
      <c r="H11" s="36"/>
      <c r="I11" s="14"/>
      <c r="J11" s="45">
        <v>3</v>
      </c>
      <c r="K11" s="16">
        <v>4</v>
      </c>
      <c r="L11" s="16">
        <v>0</v>
      </c>
      <c r="M11" s="17">
        <f t="shared" si="0"/>
        <v>4</v>
      </c>
      <c r="N11" s="18">
        <f t="shared" si="1"/>
        <v>1520</v>
      </c>
      <c r="O11" s="19">
        <v>1</v>
      </c>
      <c r="P11" s="20">
        <f t="shared" si="2"/>
        <v>380</v>
      </c>
      <c r="Q11" s="21">
        <v>1</v>
      </c>
      <c r="R11" s="21"/>
      <c r="S11" s="21"/>
      <c r="T11" s="21"/>
      <c r="U11" s="20">
        <f t="shared" si="3"/>
        <v>380</v>
      </c>
      <c r="V11" s="21">
        <v>1</v>
      </c>
      <c r="W11" s="21"/>
      <c r="X11" s="21"/>
      <c r="Y11" s="21"/>
      <c r="Z11" s="20">
        <f t="shared" si="4"/>
        <v>380</v>
      </c>
      <c r="AA11" s="21">
        <v>1</v>
      </c>
      <c r="AB11" s="21"/>
      <c r="AC11" s="21"/>
      <c r="AD11" s="21"/>
      <c r="AE11" s="20">
        <f t="shared" si="5"/>
        <v>380</v>
      </c>
      <c r="AF11" s="22">
        <f t="shared" si="6"/>
        <v>4</v>
      </c>
      <c r="AG11" s="13">
        <f t="shared" si="7"/>
        <v>1520</v>
      </c>
    </row>
    <row r="12" spans="1:33" s="23" customFormat="1" ht="24.75" customHeight="1">
      <c r="A12" s="9">
        <v>6</v>
      </c>
      <c r="B12" s="1" t="s">
        <v>223</v>
      </c>
      <c r="C12" s="2" t="s">
        <v>50</v>
      </c>
      <c r="D12" s="10" t="s">
        <v>486</v>
      </c>
      <c r="E12" s="10" t="s">
        <v>531</v>
      </c>
      <c r="F12" s="1" t="s">
        <v>35</v>
      </c>
      <c r="G12" s="3">
        <v>380</v>
      </c>
      <c r="H12" s="36"/>
      <c r="I12" s="14"/>
      <c r="J12" s="45">
        <v>3</v>
      </c>
      <c r="K12" s="16">
        <v>4</v>
      </c>
      <c r="L12" s="16">
        <v>0</v>
      </c>
      <c r="M12" s="17">
        <f t="shared" si="0"/>
        <v>4</v>
      </c>
      <c r="N12" s="18">
        <f t="shared" si="1"/>
        <v>1520</v>
      </c>
      <c r="O12" s="19">
        <v>1</v>
      </c>
      <c r="P12" s="20">
        <f t="shared" si="2"/>
        <v>380</v>
      </c>
      <c r="Q12" s="21">
        <v>1</v>
      </c>
      <c r="R12" s="21"/>
      <c r="S12" s="21"/>
      <c r="T12" s="21"/>
      <c r="U12" s="20">
        <f t="shared" si="3"/>
        <v>380</v>
      </c>
      <c r="V12" s="21">
        <v>1</v>
      </c>
      <c r="W12" s="21"/>
      <c r="X12" s="21"/>
      <c r="Y12" s="21"/>
      <c r="Z12" s="20">
        <f t="shared" si="4"/>
        <v>380</v>
      </c>
      <c r="AA12" s="21">
        <v>1</v>
      </c>
      <c r="AB12" s="21"/>
      <c r="AC12" s="21"/>
      <c r="AD12" s="21"/>
      <c r="AE12" s="20">
        <f t="shared" si="5"/>
        <v>380</v>
      </c>
      <c r="AF12" s="22">
        <f t="shared" si="6"/>
        <v>4</v>
      </c>
      <c r="AG12" s="13">
        <f t="shared" si="7"/>
        <v>1520</v>
      </c>
    </row>
    <row r="13" spans="1:33" s="23" customFormat="1" ht="24.75" customHeight="1">
      <c r="A13" s="9">
        <v>7</v>
      </c>
      <c r="B13" s="1" t="s">
        <v>224</v>
      </c>
      <c r="C13" s="2" t="s">
        <v>51</v>
      </c>
      <c r="D13" s="10" t="s">
        <v>486</v>
      </c>
      <c r="E13" s="10" t="s">
        <v>531</v>
      </c>
      <c r="F13" s="1" t="s">
        <v>35</v>
      </c>
      <c r="G13" s="3">
        <v>380</v>
      </c>
      <c r="H13" s="36"/>
      <c r="I13" s="14"/>
      <c r="J13" s="45">
        <v>3</v>
      </c>
      <c r="K13" s="16">
        <v>4</v>
      </c>
      <c r="L13" s="16">
        <v>0</v>
      </c>
      <c r="M13" s="17">
        <f t="shared" si="0"/>
        <v>4</v>
      </c>
      <c r="N13" s="18">
        <f t="shared" si="1"/>
        <v>1520</v>
      </c>
      <c r="O13" s="19">
        <v>1</v>
      </c>
      <c r="P13" s="20">
        <f t="shared" si="2"/>
        <v>380</v>
      </c>
      <c r="Q13" s="21">
        <v>1</v>
      </c>
      <c r="R13" s="21"/>
      <c r="S13" s="21"/>
      <c r="T13" s="21"/>
      <c r="U13" s="20">
        <f t="shared" si="3"/>
        <v>380</v>
      </c>
      <c r="V13" s="21">
        <v>1</v>
      </c>
      <c r="W13" s="21"/>
      <c r="X13" s="21"/>
      <c r="Y13" s="21"/>
      <c r="Z13" s="20">
        <f t="shared" si="4"/>
        <v>380</v>
      </c>
      <c r="AA13" s="21">
        <v>1</v>
      </c>
      <c r="AB13" s="21"/>
      <c r="AC13" s="21"/>
      <c r="AD13" s="21"/>
      <c r="AE13" s="20">
        <f t="shared" si="5"/>
        <v>380</v>
      </c>
      <c r="AF13" s="22">
        <f t="shared" si="6"/>
        <v>4</v>
      </c>
      <c r="AG13" s="13">
        <f t="shared" si="7"/>
        <v>1520</v>
      </c>
    </row>
    <row r="14" spans="1:33" s="23" customFormat="1" ht="24.75" customHeight="1">
      <c r="A14" s="9">
        <v>8</v>
      </c>
      <c r="B14" s="1" t="s">
        <v>225</v>
      </c>
      <c r="C14" s="2" t="s">
        <v>256</v>
      </c>
      <c r="D14" s="10" t="s">
        <v>486</v>
      </c>
      <c r="E14" s="10" t="s">
        <v>531</v>
      </c>
      <c r="F14" s="1" t="s">
        <v>35</v>
      </c>
      <c r="G14" s="3">
        <v>680</v>
      </c>
      <c r="H14" s="36"/>
      <c r="I14" s="14"/>
      <c r="J14" s="45">
        <v>3</v>
      </c>
      <c r="K14" s="16">
        <v>4</v>
      </c>
      <c r="L14" s="16">
        <v>0</v>
      </c>
      <c r="M14" s="17">
        <f t="shared" si="0"/>
        <v>4</v>
      </c>
      <c r="N14" s="18">
        <f t="shared" si="1"/>
        <v>2720</v>
      </c>
      <c r="O14" s="19">
        <v>1</v>
      </c>
      <c r="P14" s="20">
        <f t="shared" si="2"/>
        <v>680</v>
      </c>
      <c r="Q14" s="21">
        <v>1</v>
      </c>
      <c r="R14" s="21"/>
      <c r="S14" s="21"/>
      <c r="T14" s="21"/>
      <c r="U14" s="20">
        <f t="shared" si="3"/>
        <v>680</v>
      </c>
      <c r="V14" s="21">
        <v>1</v>
      </c>
      <c r="W14" s="21"/>
      <c r="X14" s="21"/>
      <c r="Y14" s="21"/>
      <c r="Z14" s="20">
        <f t="shared" si="4"/>
        <v>680</v>
      </c>
      <c r="AA14" s="21">
        <v>1</v>
      </c>
      <c r="AB14" s="21"/>
      <c r="AC14" s="21"/>
      <c r="AD14" s="21"/>
      <c r="AE14" s="20">
        <f t="shared" si="5"/>
        <v>680</v>
      </c>
      <c r="AF14" s="22">
        <f t="shared" si="6"/>
        <v>4</v>
      </c>
      <c r="AG14" s="13">
        <f t="shared" si="7"/>
        <v>2720</v>
      </c>
    </row>
    <row r="15" spans="1:33" s="23" customFormat="1" ht="24.75" customHeight="1">
      <c r="A15" s="9">
        <v>9</v>
      </c>
      <c r="B15" s="1" t="s">
        <v>226</v>
      </c>
      <c r="C15" s="2" t="s">
        <v>255</v>
      </c>
      <c r="D15" s="10" t="s">
        <v>486</v>
      </c>
      <c r="E15" s="10" t="s">
        <v>531</v>
      </c>
      <c r="F15" s="1" t="s">
        <v>35</v>
      </c>
      <c r="G15" s="3">
        <v>680</v>
      </c>
      <c r="H15" s="36"/>
      <c r="I15" s="14"/>
      <c r="J15" s="45">
        <v>6</v>
      </c>
      <c r="K15" s="16">
        <v>8</v>
      </c>
      <c r="L15" s="16">
        <v>0</v>
      </c>
      <c r="M15" s="17">
        <f t="shared" si="0"/>
        <v>8</v>
      </c>
      <c r="N15" s="18">
        <f t="shared" si="1"/>
        <v>5440</v>
      </c>
      <c r="O15" s="19">
        <v>2</v>
      </c>
      <c r="P15" s="20">
        <f t="shared" si="2"/>
        <v>1360</v>
      </c>
      <c r="Q15" s="21">
        <v>2</v>
      </c>
      <c r="R15" s="21"/>
      <c r="S15" s="21"/>
      <c r="T15" s="21"/>
      <c r="U15" s="20">
        <f t="shared" si="3"/>
        <v>1360</v>
      </c>
      <c r="V15" s="21">
        <v>2</v>
      </c>
      <c r="W15" s="21"/>
      <c r="X15" s="21"/>
      <c r="Y15" s="21"/>
      <c r="Z15" s="20">
        <f t="shared" si="4"/>
        <v>1360</v>
      </c>
      <c r="AA15" s="21">
        <v>2</v>
      </c>
      <c r="AB15" s="21"/>
      <c r="AC15" s="21"/>
      <c r="AD15" s="21"/>
      <c r="AE15" s="20">
        <f t="shared" si="5"/>
        <v>1360</v>
      </c>
      <c r="AF15" s="22">
        <f t="shared" si="6"/>
        <v>8</v>
      </c>
      <c r="AG15" s="13">
        <f t="shared" si="7"/>
        <v>5440</v>
      </c>
    </row>
    <row r="16" spans="1:33" s="23" customFormat="1" ht="24.75" customHeight="1">
      <c r="A16" s="9">
        <v>10</v>
      </c>
      <c r="B16" s="1" t="s">
        <v>227</v>
      </c>
      <c r="C16" s="2" t="s">
        <v>257</v>
      </c>
      <c r="D16" s="10" t="s">
        <v>486</v>
      </c>
      <c r="E16" s="10" t="s">
        <v>531</v>
      </c>
      <c r="F16" s="1" t="s">
        <v>35</v>
      </c>
      <c r="G16" s="3">
        <v>680</v>
      </c>
      <c r="H16" s="36"/>
      <c r="I16" s="14"/>
      <c r="J16" s="45">
        <v>3</v>
      </c>
      <c r="K16" s="16">
        <v>4</v>
      </c>
      <c r="L16" s="16">
        <v>0</v>
      </c>
      <c r="M16" s="17">
        <f t="shared" si="0"/>
        <v>4</v>
      </c>
      <c r="N16" s="18">
        <f t="shared" si="1"/>
        <v>2720</v>
      </c>
      <c r="O16" s="19">
        <v>1</v>
      </c>
      <c r="P16" s="20">
        <f t="shared" si="2"/>
        <v>680</v>
      </c>
      <c r="Q16" s="21">
        <v>1</v>
      </c>
      <c r="R16" s="21"/>
      <c r="S16" s="21"/>
      <c r="T16" s="21"/>
      <c r="U16" s="20">
        <f t="shared" si="3"/>
        <v>680</v>
      </c>
      <c r="V16" s="21">
        <v>1</v>
      </c>
      <c r="W16" s="21"/>
      <c r="X16" s="21"/>
      <c r="Y16" s="21"/>
      <c r="Z16" s="20">
        <f t="shared" si="4"/>
        <v>680</v>
      </c>
      <c r="AA16" s="21">
        <v>1</v>
      </c>
      <c r="AB16" s="21"/>
      <c r="AC16" s="21"/>
      <c r="AD16" s="21"/>
      <c r="AE16" s="20">
        <f t="shared" si="5"/>
        <v>680</v>
      </c>
      <c r="AF16" s="22">
        <f t="shared" si="6"/>
        <v>4</v>
      </c>
      <c r="AG16" s="13">
        <f t="shared" si="7"/>
        <v>2720</v>
      </c>
    </row>
    <row r="17" spans="1:33" s="23" customFormat="1" ht="24.75" customHeight="1">
      <c r="A17" s="9">
        <v>11</v>
      </c>
      <c r="B17" s="1" t="s">
        <v>228</v>
      </c>
      <c r="C17" s="2" t="s">
        <v>258</v>
      </c>
      <c r="D17" s="10" t="s">
        <v>486</v>
      </c>
      <c r="E17" s="10" t="s">
        <v>531</v>
      </c>
      <c r="F17" s="1" t="s">
        <v>35</v>
      </c>
      <c r="G17" s="3">
        <v>680</v>
      </c>
      <c r="H17" s="36"/>
      <c r="I17" s="14"/>
      <c r="J17" s="45">
        <v>9</v>
      </c>
      <c r="K17" s="16">
        <v>8</v>
      </c>
      <c r="L17" s="16">
        <v>0</v>
      </c>
      <c r="M17" s="17">
        <f t="shared" si="0"/>
        <v>8</v>
      </c>
      <c r="N17" s="18">
        <f t="shared" si="1"/>
        <v>5440</v>
      </c>
      <c r="O17" s="19">
        <v>2</v>
      </c>
      <c r="P17" s="20">
        <f t="shared" si="2"/>
        <v>1360</v>
      </c>
      <c r="Q17" s="21">
        <v>2</v>
      </c>
      <c r="R17" s="21"/>
      <c r="S17" s="21"/>
      <c r="T17" s="21"/>
      <c r="U17" s="20">
        <f t="shared" si="3"/>
        <v>1360</v>
      </c>
      <c r="V17" s="21">
        <v>2</v>
      </c>
      <c r="W17" s="21"/>
      <c r="X17" s="21"/>
      <c r="Y17" s="21"/>
      <c r="Z17" s="20">
        <f t="shared" si="4"/>
        <v>1360</v>
      </c>
      <c r="AA17" s="21">
        <v>2</v>
      </c>
      <c r="AB17" s="21"/>
      <c r="AC17" s="21"/>
      <c r="AD17" s="21"/>
      <c r="AE17" s="20">
        <f t="shared" si="5"/>
        <v>1360</v>
      </c>
      <c r="AF17" s="22">
        <f t="shared" si="6"/>
        <v>8</v>
      </c>
      <c r="AG17" s="13">
        <f t="shared" si="7"/>
        <v>5440</v>
      </c>
    </row>
    <row r="18" spans="1:33" s="23" customFormat="1" ht="24.75" customHeight="1">
      <c r="A18" s="9">
        <v>12</v>
      </c>
      <c r="B18" s="1" t="s">
        <v>229</v>
      </c>
      <c r="C18" s="2" t="s">
        <v>52</v>
      </c>
      <c r="D18" s="10" t="s">
        <v>486</v>
      </c>
      <c r="E18" s="10" t="s">
        <v>531</v>
      </c>
      <c r="F18" s="1" t="s">
        <v>35</v>
      </c>
      <c r="G18" s="3">
        <v>690</v>
      </c>
      <c r="H18" s="36"/>
      <c r="I18" s="14"/>
      <c r="J18" s="45">
        <v>2</v>
      </c>
      <c r="K18" s="16">
        <v>4</v>
      </c>
      <c r="L18" s="16">
        <v>0</v>
      </c>
      <c r="M18" s="17">
        <f t="shared" si="0"/>
        <v>4</v>
      </c>
      <c r="N18" s="18">
        <f t="shared" si="1"/>
        <v>2760</v>
      </c>
      <c r="O18" s="19">
        <v>1</v>
      </c>
      <c r="P18" s="20">
        <f t="shared" si="2"/>
        <v>690</v>
      </c>
      <c r="Q18" s="21">
        <v>1</v>
      </c>
      <c r="R18" s="21"/>
      <c r="S18" s="21"/>
      <c r="T18" s="21"/>
      <c r="U18" s="20">
        <f t="shared" si="3"/>
        <v>690</v>
      </c>
      <c r="V18" s="21">
        <v>1</v>
      </c>
      <c r="W18" s="21"/>
      <c r="X18" s="21"/>
      <c r="Y18" s="21"/>
      <c r="Z18" s="20">
        <f t="shared" si="4"/>
        <v>690</v>
      </c>
      <c r="AA18" s="21">
        <v>1</v>
      </c>
      <c r="AB18" s="21"/>
      <c r="AC18" s="21"/>
      <c r="AD18" s="21"/>
      <c r="AE18" s="20">
        <f t="shared" si="5"/>
        <v>690</v>
      </c>
      <c r="AF18" s="22">
        <f t="shared" si="6"/>
        <v>4</v>
      </c>
      <c r="AG18" s="13">
        <f t="shared" si="7"/>
        <v>2760</v>
      </c>
    </row>
    <row r="19" spans="1:33" s="23" customFormat="1" ht="24.75" customHeight="1">
      <c r="A19" s="9">
        <v>13</v>
      </c>
      <c r="B19" s="1" t="s">
        <v>230</v>
      </c>
      <c r="C19" s="2" t="s">
        <v>53</v>
      </c>
      <c r="D19" s="10" t="s">
        <v>486</v>
      </c>
      <c r="E19" s="10" t="s">
        <v>531</v>
      </c>
      <c r="F19" s="1" t="s">
        <v>35</v>
      </c>
      <c r="G19" s="3">
        <v>550</v>
      </c>
      <c r="H19" s="36"/>
      <c r="I19" s="14"/>
      <c r="J19" s="45">
        <v>2</v>
      </c>
      <c r="K19" s="16">
        <v>4</v>
      </c>
      <c r="L19" s="16">
        <v>0</v>
      </c>
      <c r="M19" s="17">
        <f t="shared" si="0"/>
        <v>4</v>
      </c>
      <c r="N19" s="18">
        <f t="shared" si="1"/>
        <v>2200</v>
      </c>
      <c r="O19" s="19">
        <v>1</v>
      </c>
      <c r="P19" s="20">
        <f t="shared" si="2"/>
        <v>550</v>
      </c>
      <c r="Q19" s="21">
        <v>1</v>
      </c>
      <c r="R19" s="21"/>
      <c r="S19" s="21"/>
      <c r="T19" s="21"/>
      <c r="U19" s="20">
        <f t="shared" si="3"/>
        <v>550</v>
      </c>
      <c r="V19" s="21">
        <v>1</v>
      </c>
      <c r="W19" s="21"/>
      <c r="X19" s="21"/>
      <c r="Y19" s="21"/>
      <c r="Z19" s="20">
        <f t="shared" si="4"/>
        <v>550</v>
      </c>
      <c r="AA19" s="21">
        <v>1</v>
      </c>
      <c r="AB19" s="21"/>
      <c r="AC19" s="21"/>
      <c r="AD19" s="21"/>
      <c r="AE19" s="20">
        <f t="shared" si="5"/>
        <v>550</v>
      </c>
      <c r="AF19" s="22">
        <f t="shared" si="6"/>
        <v>4</v>
      </c>
      <c r="AG19" s="13">
        <f t="shared" si="7"/>
        <v>2200</v>
      </c>
    </row>
    <row r="20" spans="1:33" s="23" customFormat="1" ht="24.75" customHeight="1">
      <c r="A20" s="9">
        <v>14</v>
      </c>
      <c r="B20" s="1" t="s">
        <v>231</v>
      </c>
      <c r="C20" s="55" t="s">
        <v>532</v>
      </c>
      <c r="D20" s="10" t="s">
        <v>486</v>
      </c>
      <c r="E20" s="10" t="s">
        <v>531</v>
      </c>
      <c r="F20" s="1" t="s">
        <v>97</v>
      </c>
      <c r="G20" s="3">
        <v>780</v>
      </c>
      <c r="H20" s="36"/>
      <c r="I20" s="14"/>
      <c r="J20" s="45">
        <v>1</v>
      </c>
      <c r="K20" s="16">
        <v>4</v>
      </c>
      <c r="L20" s="16">
        <v>0</v>
      </c>
      <c r="M20" s="17">
        <f t="shared" si="0"/>
        <v>4</v>
      </c>
      <c r="N20" s="18">
        <f t="shared" si="1"/>
        <v>3120</v>
      </c>
      <c r="O20" s="19">
        <v>1</v>
      </c>
      <c r="P20" s="20">
        <f t="shared" si="2"/>
        <v>780</v>
      </c>
      <c r="Q20" s="21">
        <v>1</v>
      </c>
      <c r="R20" s="21"/>
      <c r="S20" s="21"/>
      <c r="T20" s="21"/>
      <c r="U20" s="20">
        <f t="shared" si="3"/>
        <v>780</v>
      </c>
      <c r="V20" s="21">
        <v>1</v>
      </c>
      <c r="W20" s="21"/>
      <c r="X20" s="21"/>
      <c r="Y20" s="21"/>
      <c r="Z20" s="20">
        <f t="shared" si="4"/>
        <v>780</v>
      </c>
      <c r="AA20" s="21">
        <v>1</v>
      </c>
      <c r="AB20" s="21"/>
      <c r="AC20" s="21"/>
      <c r="AD20" s="21"/>
      <c r="AE20" s="20">
        <f t="shared" si="5"/>
        <v>780</v>
      </c>
      <c r="AF20" s="22">
        <f t="shared" si="6"/>
        <v>4</v>
      </c>
      <c r="AG20" s="13">
        <f t="shared" si="7"/>
        <v>3120</v>
      </c>
    </row>
    <row r="21" spans="1:33" s="23" customFormat="1" ht="24.75" customHeight="1">
      <c r="A21" s="9">
        <v>15</v>
      </c>
      <c r="B21" s="1" t="s">
        <v>232</v>
      </c>
      <c r="C21" s="2" t="s">
        <v>98</v>
      </c>
      <c r="D21" s="10" t="s">
        <v>486</v>
      </c>
      <c r="E21" s="10" t="s">
        <v>531</v>
      </c>
      <c r="F21" s="1" t="s">
        <v>85</v>
      </c>
      <c r="G21" s="3">
        <v>260</v>
      </c>
      <c r="H21" s="36"/>
      <c r="I21" s="14"/>
      <c r="J21" s="45">
        <v>1</v>
      </c>
      <c r="K21" s="16">
        <v>4</v>
      </c>
      <c r="L21" s="16">
        <v>0</v>
      </c>
      <c r="M21" s="17">
        <f t="shared" si="0"/>
        <v>4</v>
      </c>
      <c r="N21" s="18">
        <f t="shared" si="1"/>
        <v>1040</v>
      </c>
      <c r="O21" s="19">
        <v>1</v>
      </c>
      <c r="P21" s="20">
        <f t="shared" si="2"/>
        <v>260</v>
      </c>
      <c r="Q21" s="21">
        <v>1</v>
      </c>
      <c r="R21" s="21"/>
      <c r="S21" s="21"/>
      <c r="T21" s="21"/>
      <c r="U21" s="20">
        <f t="shared" si="3"/>
        <v>260</v>
      </c>
      <c r="V21" s="21">
        <v>1</v>
      </c>
      <c r="W21" s="21"/>
      <c r="X21" s="21"/>
      <c r="Y21" s="21"/>
      <c r="Z21" s="20">
        <f t="shared" si="4"/>
        <v>260</v>
      </c>
      <c r="AA21" s="21">
        <v>1</v>
      </c>
      <c r="AB21" s="21"/>
      <c r="AC21" s="21"/>
      <c r="AD21" s="21"/>
      <c r="AE21" s="20">
        <f t="shared" si="5"/>
        <v>260</v>
      </c>
      <c r="AF21" s="22">
        <f t="shared" si="6"/>
        <v>4</v>
      </c>
      <c r="AG21" s="13">
        <f t="shared" si="7"/>
        <v>1040</v>
      </c>
    </row>
    <row r="22" spans="1:33" s="23" customFormat="1" ht="24.75" customHeight="1">
      <c r="A22" s="9">
        <v>16</v>
      </c>
      <c r="B22" s="1" t="s">
        <v>233</v>
      </c>
      <c r="C22" s="2" t="s">
        <v>186</v>
      </c>
      <c r="D22" s="10" t="s">
        <v>486</v>
      </c>
      <c r="E22" s="10" t="s">
        <v>531</v>
      </c>
      <c r="F22" s="1" t="s">
        <v>35</v>
      </c>
      <c r="G22" s="3">
        <v>430</v>
      </c>
      <c r="H22" s="36"/>
      <c r="I22" s="14"/>
      <c r="J22" s="45">
        <v>82</v>
      </c>
      <c r="K22" s="16">
        <v>60</v>
      </c>
      <c r="L22" s="16">
        <v>0</v>
      </c>
      <c r="M22" s="17">
        <f t="shared" si="0"/>
        <v>60</v>
      </c>
      <c r="N22" s="18">
        <f t="shared" si="1"/>
        <v>25800</v>
      </c>
      <c r="O22" s="19">
        <v>15</v>
      </c>
      <c r="P22" s="20">
        <f t="shared" si="2"/>
        <v>6450</v>
      </c>
      <c r="Q22" s="21">
        <v>15</v>
      </c>
      <c r="R22" s="21"/>
      <c r="S22" s="21"/>
      <c r="T22" s="21"/>
      <c r="U22" s="20">
        <f t="shared" si="3"/>
        <v>6450</v>
      </c>
      <c r="V22" s="21">
        <v>15</v>
      </c>
      <c r="W22" s="21"/>
      <c r="X22" s="21"/>
      <c r="Y22" s="21"/>
      <c r="Z22" s="20">
        <f t="shared" si="4"/>
        <v>6450</v>
      </c>
      <c r="AA22" s="21">
        <v>15</v>
      </c>
      <c r="AB22" s="21"/>
      <c r="AC22" s="21"/>
      <c r="AD22" s="21"/>
      <c r="AE22" s="20">
        <f t="shared" si="5"/>
        <v>6450</v>
      </c>
      <c r="AF22" s="22">
        <f t="shared" si="6"/>
        <v>60</v>
      </c>
      <c r="AG22" s="13">
        <f t="shared" si="7"/>
        <v>25800</v>
      </c>
    </row>
    <row r="23" spans="1:33" s="23" customFormat="1" ht="24.75" customHeight="1">
      <c r="A23" s="9">
        <v>17</v>
      </c>
      <c r="B23" s="1" t="s">
        <v>234</v>
      </c>
      <c r="C23" s="2" t="s">
        <v>191</v>
      </c>
      <c r="D23" s="10" t="s">
        <v>486</v>
      </c>
      <c r="E23" s="10" t="s">
        <v>531</v>
      </c>
      <c r="F23" s="1" t="s">
        <v>23</v>
      </c>
      <c r="G23" s="3">
        <v>5.2</v>
      </c>
      <c r="H23" s="36"/>
      <c r="I23" s="14"/>
      <c r="J23" s="45">
        <v>59</v>
      </c>
      <c r="K23" s="16">
        <v>0</v>
      </c>
      <c r="L23" s="16">
        <v>0</v>
      </c>
      <c r="M23" s="17">
        <f t="shared" si="0"/>
        <v>0</v>
      </c>
      <c r="N23" s="18">
        <f t="shared" si="1"/>
        <v>0</v>
      </c>
      <c r="O23" s="19">
        <v>0</v>
      </c>
      <c r="P23" s="20">
        <f t="shared" si="2"/>
        <v>0</v>
      </c>
      <c r="Q23" s="21">
        <v>0</v>
      </c>
      <c r="R23" s="21"/>
      <c r="S23" s="21"/>
      <c r="T23" s="21"/>
      <c r="U23" s="20">
        <f t="shared" si="3"/>
        <v>0</v>
      </c>
      <c r="V23" s="21">
        <v>0</v>
      </c>
      <c r="W23" s="21"/>
      <c r="X23" s="21"/>
      <c r="Y23" s="21"/>
      <c r="Z23" s="20">
        <f t="shared" si="4"/>
        <v>0</v>
      </c>
      <c r="AA23" s="21">
        <v>0</v>
      </c>
      <c r="AB23" s="21"/>
      <c r="AC23" s="21"/>
      <c r="AD23" s="21"/>
      <c r="AE23" s="20">
        <f t="shared" si="5"/>
        <v>0</v>
      </c>
      <c r="AF23" s="22">
        <f t="shared" si="6"/>
        <v>0</v>
      </c>
      <c r="AG23" s="13">
        <f t="shared" si="7"/>
        <v>0</v>
      </c>
    </row>
    <row r="24" spans="1:33" s="23" customFormat="1" ht="24.75" customHeight="1">
      <c r="A24" s="9">
        <v>18</v>
      </c>
      <c r="B24" s="1" t="s">
        <v>235</v>
      </c>
      <c r="C24" s="2" t="s">
        <v>190</v>
      </c>
      <c r="D24" s="10" t="s">
        <v>486</v>
      </c>
      <c r="E24" s="10" t="s">
        <v>531</v>
      </c>
      <c r="F24" s="1" t="s">
        <v>23</v>
      </c>
      <c r="G24" s="3">
        <v>45</v>
      </c>
      <c r="H24" s="36"/>
      <c r="I24" s="14"/>
      <c r="J24" s="45"/>
      <c r="K24" s="16">
        <v>200</v>
      </c>
      <c r="L24" s="16">
        <v>0</v>
      </c>
      <c r="M24" s="17">
        <f t="shared" si="0"/>
        <v>200</v>
      </c>
      <c r="N24" s="18">
        <f t="shared" si="1"/>
        <v>9000</v>
      </c>
      <c r="O24" s="19">
        <v>50</v>
      </c>
      <c r="P24" s="20">
        <f t="shared" si="2"/>
        <v>2250</v>
      </c>
      <c r="Q24" s="21">
        <v>50</v>
      </c>
      <c r="R24" s="21"/>
      <c r="S24" s="21"/>
      <c r="T24" s="21"/>
      <c r="U24" s="20">
        <f t="shared" si="3"/>
        <v>2250</v>
      </c>
      <c r="V24" s="21">
        <v>50</v>
      </c>
      <c r="W24" s="21"/>
      <c r="X24" s="21"/>
      <c r="Y24" s="21"/>
      <c r="Z24" s="20">
        <f t="shared" si="4"/>
        <v>2250</v>
      </c>
      <c r="AA24" s="21">
        <v>50</v>
      </c>
      <c r="AB24" s="21"/>
      <c r="AC24" s="21"/>
      <c r="AD24" s="21"/>
      <c r="AE24" s="20">
        <f t="shared" si="5"/>
        <v>2250</v>
      </c>
      <c r="AF24" s="22">
        <f t="shared" si="6"/>
        <v>200</v>
      </c>
      <c r="AG24" s="13">
        <f t="shared" si="7"/>
        <v>9000</v>
      </c>
    </row>
    <row r="25" spans="1:33" s="23" customFormat="1" ht="24.75" customHeight="1">
      <c r="A25" s="9">
        <v>19</v>
      </c>
      <c r="B25" s="1" t="s">
        <v>236</v>
      </c>
      <c r="C25" s="2" t="s">
        <v>185</v>
      </c>
      <c r="D25" s="10" t="s">
        <v>486</v>
      </c>
      <c r="E25" s="10" t="s">
        <v>531</v>
      </c>
      <c r="F25" s="1" t="s">
        <v>23</v>
      </c>
      <c r="G25" s="3">
        <v>6</v>
      </c>
      <c r="H25" s="36"/>
      <c r="I25" s="14"/>
      <c r="J25" s="45">
        <v>10</v>
      </c>
      <c r="K25" s="16">
        <v>0</v>
      </c>
      <c r="L25" s="16">
        <v>0</v>
      </c>
      <c r="M25" s="17">
        <f t="shared" si="0"/>
        <v>0</v>
      </c>
      <c r="N25" s="18">
        <f t="shared" si="1"/>
        <v>0</v>
      </c>
      <c r="O25" s="19">
        <v>0</v>
      </c>
      <c r="P25" s="20">
        <f t="shared" si="2"/>
        <v>0</v>
      </c>
      <c r="Q25" s="21">
        <v>0</v>
      </c>
      <c r="R25" s="21"/>
      <c r="S25" s="21"/>
      <c r="T25" s="21"/>
      <c r="U25" s="20">
        <f t="shared" si="3"/>
        <v>0</v>
      </c>
      <c r="V25" s="21">
        <v>0</v>
      </c>
      <c r="W25" s="21"/>
      <c r="X25" s="21"/>
      <c r="Y25" s="21"/>
      <c r="Z25" s="20">
        <f t="shared" si="4"/>
        <v>0</v>
      </c>
      <c r="AA25" s="21">
        <v>0</v>
      </c>
      <c r="AB25" s="21"/>
      <c r="AC25" s="21"/>
      <c r="AD25" s="21"/>
      <c r="AE25" s="20">
        <f t="shared" si="5"/>
        <v>0</v>
      </c>
      <c r="AF25" s="22">
        <f t="shared" si="6"/>
        <v>0</v>
      </c>
      <c r="AG25" s="13">
        <f t="shared" si="7"/>
        <v>0</v>
      </c>
    </row>
    <row r="26" spans="1:33" s="23" customFormat="1" ht="24.75" customHeight="1">
      <c r="A26" s="9">
        <v>20</v>
      </c>
      <c r="B26" s="1" t="s">
        <v>237</v>
      </c>
      <c r="C26" s="2" t="s">
        <v>465</v>
      </c>
      <c r="D26" s="10" t="s">
        <v>486</v>
      </c>
      <c r="E26" s="10" t="s">
        <v>531</v>
      </c>
      <c r="F26" s="1" t="s">
        <v>23</v>
      </c>
      <c r="G26" s="3">
        <v>5.8</v>
      </c>
      <c r="H26" s="36"/>
      <c r="I26" s="14"/>
      <c r="J26" s="45">
        <v>50</v>
      </c>
      <c r="K26" s="16">
        <v>200</v>
      </c>
      <c r="L26" s="16">
        <v>0</v>
      </c>
      <c r="M26" s="17">
        <f t="shared" si="0"/>
        <v>200</v>
      </c>
      <c r="N26" s="18">
        <f t="shared" si="1"/>
        <v>1160</v>
      </c>
      <c r="O26" s="19">
        <v>50</v>
      </c>
      <c r="P26" s="20">
        <f t="shared" si="2"/>
        <v>290</v>
      </c>
      <c r="Q26" s="21">
        <v>50</v>
      </c>
      <c r="R26" s="21"/>
      <c r="S26" s="21"/>
      <c r="T26" s="21"/>
      <c r="U26" s="20">
        <f t="shared" si="3"/>
        <v>290</v>
      </c>
      <c r="V26" s="21">
        <v>50</v>
      </c>
      <c r="W26" s="21"/>
      <c r="X26" s="21"/>
      <c r="Y26" s="21"/>
      <c r="Z26" s="20">
        <f t="shared" si="4"/>
        <v>290</v>
      </c>
      <c r="AA26" s="21">
        <v>50</v>
      </c>
      <c r="AB26" s="21"/>
      <c r="AC26" s="21"/>
      <c r="AD26" s="21"/>
      <c r="AE26" s="20">
        <f t="shared" si="5"/>
        <v>290</v>
      </c>
      <c r="AF26" s="22">
        <f t="shared" si="6"/>
        <v>200</v>
      </c>
      <c r="AG26" s="13">
        <f t="shared" si="7"/>
        <v>1160</v>
      </c>
    </row>
    <row r="27" spans="1:33" s="23" customFormat="1" ht="24.75" customHeight="1">
      <c r="A27" s="9">
        <v>21</v>
      </c>
      <c r="B27" s="1" t="s">
        <v>238</v>
      </c>
      <c r="C27" s="2" t="s">
        <v>120</v>
      </c>
      <c r="D27" s="10" t="s">
        <v>486</v>
      </c>
      <c r="E27" s="10" t="s">
        <v>531</v>
      </c>
      <c r="F27" s="1" t="s">
        <v>23</v>
      </c>
      <c r="G27" s="3">
        <v>50</v>
      </c>
      <c r="H27" s="36"/>
      <c r="I27" s="14"/>
      <c r="J27" s="45">
        <v>2</v>
      </c>
      <c r="K27" s="16">
        <v>4</v>
      </c>
      <c r="L27" s="16">
        <v>0</v>
      </c>
      <c r="M27" s="17">
        <f t="shared" si="0"/>
        <v>4</v>
      </c>
      <c r="N27" s="18">
        <f t="shared" si="1"/>
        <v>200</v>
      </c>
      <c r="O27" s="19">
        <v>1</v>
      </c>
      <c r="P27" s="20">
        <f t="shared" si="2"/>
        <v>50</v>
      </c>
      <c r="Q27" s="21">
        <v>1</v>
      </c>
      <c r="R27" s="21"/>
      <c r="S27" s="21"/>
      <c r="T27" s="21"/>
      <c r="U27" s="20">
        <f t="shared" si="3"/>
        <v>50</v>
      </c>
      <c r="V27" s="21">
        <v>1</v>
      </c>
      <c r="W27" s="21"/>
      <c r="X27" s="21"/>
      <c r="Y27" s="21"/>
      <c r="Z27" s="20">
        <f t="shared" si="4"/>
        <v>50</v>
      </c>
      <c r="AA27" s="21">
        <v>1</v>
      </c>
      <c r="AB27" s="21"/>
      <c r="AC27" s="21"/>
      <c r="AD27" s="21"/>
      <c r="AE27" s="20">
        <f t="shared" si="5"/>
        <v>50</v>
      </c>
      <c r="AF27" s="22">
        <f t="shared" si="6"/>
        <v>4</v>
      </c>
      <c r="AG27" s="13">
        <f t="shared" si="7"/>
        <v>200</v>
      </c>
    </row>
    <row r="28" spans="1:33" s="23" customFormat="1" ht="24.75" customHeight="1">
      <c r="A28" s="9">
        <v>22</v>
      </c>
      <c r="B28" s="1" t="s">
        <v>239</v>
      </c>
      <c r="C28" s="2" t="s">
        <v>136</v>
      </c>
      <c r="D28" s="10" t="s">
        <v>486</v>
      </c>
      <c r="E28" s="10" t="s">
        <v>531</v>
      </c>
      <c r="F28" s="1" t="s">
        <v>3</v>
      </c>
      <c r="G28" s="3">
        <v>170</v>
      </c>
      <c r="H28" s="36"/>
      <c r="I28" s="14"/>
      <c r="J28" s="45">
        <v>15</v>
      </c>
      <c r="K28" s="16">
        <v>16</v>
      </c>
      <c r="L28" s="16">
        <v>0</v>
      </c>
      <c r="M28" s="17">
        <f t="shared" si="0"/>
        <v>16</v>
      </c>
      <c r="N28" s="18">
        <f t="shared" si="1"/>
        <v>2720</v>
      </c>
      <c r="O28" s="19">
        <v>4</v>
      </c>
      <c r="P28" s="20">
        <f t="shared" si="2"/>
        <v>680</v>
      </c>
      <c r="Q28" s="21">
        <v>4</v>
      </c>
      <c r="R28" s="21"/>
      <c r="S28" s="21"/>
      <c r="T28" s="21"/>
      <c r="U28" s="20">
        <f t="shared" si="3"/>
        <v>680</v>
      </c>
      <c r="V28" s="21">
        <v>4</v>
      </c>
      <c r="W28" s="21"/>
      <c r="X28" s="21"/>
      <c r="Y28" s="21"/>
      <c r="Z28" s="20">
        <f t="shared" si="4"/>
        <v>680</v>
      </c>
      <c r="AA28" s="21">
        <v>4</v>
      </c>
      <c r="AB28" s="21"/>
      <c r="AC28" s="21"/>
      <c r="AD28" s="21"/>
      <c r="AE28" s="20">
        <f t="shared" si="5"/>
        <v>680</v>
      </c>
      <c r="AF28" s="22">
        <f t="shared" si="6"/>
        <v>16</v>
      </c>
      <c r="AG28" s="13">
        <f t="shared" si="7"/>
        <v>2720</v>
      </c>
    </row>
    <row r="29" spans="1:33" s="23" customFormat="1" ht="24.75" customHeight="1">
      <c r="A29" s="9">
        <v>23</v>
      </c>
      <c r="B29" s="1" t="s">
        <v>240</v>
      </c>
      <c r="C29" s="58" t="s">
        <v>172</v>
      </c>
      <c r="D29" s="10" t="s">
        <v>486</v>
      </c>
      <c r="E29" s="10" t="s">
        <v>531</v>
      </c>
      <c r="F29" s="1" t="s">
        <v>97</v>
      </c>
      <c r="G29" s="3">
        <v>1360</v>
      </c>
      <c r="H29" s="36"/>
      <c r="I29" s="14"/>
      <c r="J29" s="45">
        <v>1</v>
      </c>
      <c r="K29" s="16">
        <v>4</v>
      </c>
      <c r="L29" s="16">
        <v>0</v>
      </c>
      <c r="M29" s="17">
        <f t="shared" si="0"/>
        <v>4</v>
      </c>
      <c r="N29" s="18">
        <f t="shared" si="1"/>
        <v>5440</v>
      </c>
      <c r="O29" s="19">
        <v>1</v>
      </c>
      <c r="P29" s="20">
        <f t="shared" si="2"/>
        <v>1360</v>
      </c>
      <c r="Q29" s="21">
        <v>1</v>
      </c>
      <c r="R29" s="21"/>
      <c r="S29" s="21"/>
      <c r="T29" s="21"/>
      <c r="U29" s="20">
        <f t="shared" si="3"/>
        <v>1360</v>
      </c>
      <c r="V29" s="21">
        <v>1</v>
      </c>
      <c r="W29" s="21"/>
      <c r="X29" s="21"/>
      <c r="Y29" s="21"/>
      <c r="Z29" s="20">
        <f t="shared" si="4"/>
        <v>1360</v>
      </c>
      <c r="AA29" s="21">
        <v>1</v>
      </c>
      <c r="AB29" s="21"/>
      <c r="AC29" s="21"/>
      <c r="AD29" s="21"/>
      <c r="AE29" s="20">
        <f t="shared" si="5"/>
        <v>1360</v>
      </c>
      <c r="AF29" s="22">
        <f t="shared" si="6"/>
        <v>4</v>
      </c>
      <c r="AG29" s="13">
        <f t="shared" si="7"/>
        <v>5440</v>
      </c>
    </row>
    <row r="30" spans="1:33" s="23" customFormat="1" ht="24.75" customHeight="1">
      <c r="A30" s="9">
        <v>24</v>
      </c>
      <c r="B30" s="1" t="s">
        <v>241</v>
      </c>
      <c r="C30" s="2" t="s">
        <v>451</v>
      </c>
      <c r="D30" s="10" t="s">
        <v>486</v>
      </c>
      <c r="E30" s="10" t="s">
        <v>531</v>
      </c>
      <c r="F30" s="1" t="s">
        <v>97</v>
      </c>
      <c r="G30" s="3">
        <v>260</v>
      </c>
      <c r="H30" s="36"/>
      <c r="I30" s="14"/>
      <c r="J30" s="45">
        <v>8</v>
      </c>
      <c r="K30" s="16">
        <v>8</v>
      </c>
      <c r="L30" s="16">
        <v>0</v>
      </c>
      <c r="M30" s="17">
        <f t="shared" si="0"/>
        <v>8</v>
      </c>
      <c r="N30" s="18">
        <f t="shared" si="1"/>
        <v>2080</v>
      </c>
      <c r="O30" s="19">
        <v>2</v>
      </c>
      <c r="P30" s="20">
        <f t="shared" si="2"/>
        <v>520</v>
      </c>
      <c r="Q30" s="21">
        <v>2</v>
      </c>
      <c r="R30" s="21"/>
      <c r="S30" s="21"/>
      <c r="T30" s="21"/>
      <c r="U30" s="20">
        <f t="shared" si="3"/>
        <v>520</v>
      </c>
      <c r="V30" s="21">
        <v>2</v>
      </c>
      <c r="W30" s="21"/>
      <c r="X30" s="21"/>
      <c r="Y30" s="21"/>
      <c r="Z30" s="20">
        <f t="shared" si="4"/>
        <v>520</v>
      </c>
      <c r="AA30" s="21">
        <v>2</v>
      </c>
      <c r="AB30" s="21"/>
      <c r="AC30" s="21"/>
      <c r="AD30" s="21"/>
      <c r="AE30" s="20">
        <f t="shared" si="5"/>
        <v>520</v>
      </c>
      <c r="AF30" s="22">
        <f t="shared" si="6"/>
        <v>8</v>
      </c>
      <c r="AG30" s="13">
        <f t="shared" si="7"/>
        <v>2080</v>
      </c>
    </row>
    <row r="31" spans="1:33" s="23" customFormat="1" ht="24.75" customHeight="1">
      <c r="A31" s="9">
        <v>25</v>
      </c>
      <c r="B31" s="1" t="s">
        <v>242</v>
      </c>
      <c r="C31" s="55" t="s">
        <v>452</v>
      </c>
      <c r="D31" s="10" t="s">
        <v>486</v>
      </c>
      <c r="E31" s="10" t="s">
        <v>531</v>
      </c>
      <c r="F31" s="1" t="s">
        <v>97</v>
      </c>
      <c r="G31" s="3">
        <v>260</v>
      </c>
      <c r="H31" s="36"/>
      <c r="I31" s="14"/>
      <c r="J31" s="45">
        <v>2</v>
      </c>
      <c r="K31" s="16">
        <v>4</v>
      </c>
      <c r="L31" s="16">
        <v>0</v>
      </c>
      <c r="M31" s="17">
        <f t="shared" si="0"/>
        <v>4</v>
      </c>
      <c r="N31" s="18">
        <f t="shared" si="1"/>
        <v>1040</v>
      </c>
      <c r="O31" s="19">
        <v>1</v>
      </c>
      <c r="P31" s="20">
        <f t="shared" si="2"/>
        <v>260</v>
      </c>
      <c r="Q31" s="21">
        <v>1</v>
      </c>
      <c r="R31" s="21"/>
      <c r="S31" s="21"/>
      <c r="T31" s="21"/>
      <c r="U31" s="20">
        <f t="shared" si="3"/>
        <v>260</v>
      </c>
      <c r="V31" s="21">
        <v>1</v>
      </c>
      <c r="W31" s="21"/>
      <c r="X31" s="21"/>
      <c r="Y31" s="21"/>
      <c r="Z31" s="20">
        <f t="shared" si="4"/>
        <v>260</v>
      </c>
      <c r="AA31" s="21">
        <v>1</v>
      </c>
      <c r="AB31" s="21"/>
      <c r="AC31" s="21"/>
      <c r="AD31" s="21"/>
      <c r="AE31" s="20">
        <f t="shared" si="5"/>
        <v>260</v>
      </c>
      <c r="AF31" s="22">
        <f t="shared" si="6"/>
        <v>4</v>
      </c>
      <c r="AG31" s="13">
        <f t="shared" si="7"/>
        <v>1040</v>
      </c>
    </row>
    <row r="32" spans="1:33" s="23" customFormat="1" ht="24.75" customHeight="1">
      <c r="A32" s="9">
        <v>26</v>
      </c>
      <c r="B32" s="1" t="s">
        <v>243</v>
      </c>
      <c r="C32" s="55" t="s">
        <v>453</v>
      </c>
      <c r="D32" s="10" t="s">
        <v>486</v>
      </c>
      <c r="E32" s="10" t="s">
        <v>531</v>
      </c>
      <c r="F32" s="1" t="s">
        <v>97</v>
      </c>
      <c r="G32" s="3">
        <v>260</v>
      </c>
      <c r="H32" s="36"/>
      <c r="I32" s="14"/>
      <c r="J32" s="45">
        <v>2</v>
      </c>
      <c r="K32" s="16">
        <v>4</v>
      </c>
      <c r="L32" s="16">
        <v>0</v>
      </c>
      <c r="M32" s="17">
        <f t="shared" si="0"/>
        <v>4</v>
      </c>
      <c r="N32" s="18">
        <f t="shared" si="1"/>
        <v>1040</v>
      </c>
      <c r="O32" s="19">
        <v>1</v>
      </c>
      <c r="P32" s="20">
        <f t="shared" si="2"/>
        <v>260</v>
      </c>
      <c r="Q32" s="21">
        <v>1</v>
      </c>
      <c r="R32" s="21"/>
      <c r="S32" s="21"/>
      <c r="T32" s="21"/>
      <c r="U32" s="20">
        <f t="shared" si="3"/>
        <v>260</v>
      </c>
      <c r="V32" s="21">
        <v>1</v>
      </c>
      <c r="W32" s="21"/>
      <c r="X32" s="21"/>
      <c r="Y32" s="21"/>
      <c r="Z32" s="20">
        <f t="shared" si="4"/>
        <v>260</v>
      </c>
      <c r="AA32" s="21">
        <v>1</v>
      </c>
      <c r="AB32" s="21"/>
      <c r="AC32" s="21"/>
      <c r="AD32" s="21"/>
      <c r="AE32" s="20">
        <f t="shared" si="5"/>
        <v>260</v>
      </c>
      <c r="AF32" s="22">
        <f t="shared" si="6"/>
        <v>4</v>
      </c>
      <c r="AG32" s="13">
        <f t="shared" si="7"/>
        <v>1040</v>
      </c>
    </row>
    <row r="33" spans="1:33" s="23" customFormat="1" ht="24.75" customHeight="1">
      <c r="A33" s="9">
        <v>27</v>
      </c>
      <c r="B33" s="1" t="s">
        <v>244</v>
      </c>
      <c r="C33" s="55" t="s">
        <v>454</v>
      </c>
      <c r="D33" s="10" t="s">
        <v>486</v>
      </c>
      <c r="E33" s="10" t="s">
        <v>531</v>
      </c>
      <c r="F33" s="1" t="s">
        <v>97</v>
      </c>
      <c r="G33" s="3">
        <v>260</v>
      </c>
      <c r="H33" s="36"/>
      <c r="I33" s="14"/>
      <c r="J33" s="45">
        <v>2</v>
      </c>
      <c r="K33" s="16">
        <v>4</v>
      </c>
      <c r="L33" s="16">
        <v>0</v>
      </c>
      <c r="M33" s="17">
        <f t="shared" si="0"/>
        <v>4</v>
      </c>
      <c r="N33" s="18">
        <f t="shared" si="1"/>
        <v>1040</v>
      </c>
      <c r="O33" s="19">
        <v>1</v>
      </c>
      <c r="P33" s="20">
        <f t="shared" si="2"/>
        <v>260</v>
      </c>
      <c r="Q33" s="21">
        <v>1</v>
      </c>
      <c r="R33" s="21"/>
      <c r="S33" s="21"/>
      <c r="T33" s="21"/>
      <c r="U33" s="20">
        <f t="shared" si="3"/>
        <v>260</v>
      </c>
      <c r="V33" s="21">
        <v>1</v>
      </c>
      <c r="W33" s="21"/>
      <c r="X33" s="21"/>
      <c r="Y33" s="21"/>
      <c r="Z33" s="20">
        <f t="shared" si="4"/>
        <v>260</v>
      </c>
      <c r="AA33" s="21">
        <v>1</v>
      </c>
      <c r="AB33" s="21"/>
      <c r="AC33" s="21"/>
      <c r="AD33" s="21"/>
      <c r="AE33" s="20">
        <f t="shared" si="5"/>
        <v>260</v>
      </c>
      <c r="AF33" s="22">
        <f t="shared" si="6"/>
        <v>4</v>
      </c>
      <c r="AG33" s="13">
        <f t="shared" si="7"/>
        <v>1040</v>
      </c>
    </row>
    <row r="34" spans="1:33" s="23" customFormat="1" ht="24.75" customHeight="1">
      <c r="A34" s="9">
        <v>28</v>
      </c>
      <c r="B34" s="1" t="s">
        <v>245</v>
      </c>
      <c r="C34" s="2" t="s">
        <v>173</v>
      </c>
      <c r="D34" s="10" t="s">
        <v>486</v>
      </c>
      <c r="E34" s="10" t="s">
        <v>531</v>
      </c>
      <c r="F34" s="1" t="s">
        <v>85</v>
      </c>
      <c r="G34" s="3">
        <v>260</v>
      </c>
      <c r="H34" s="36"/>
      <c r="I34" s="14"/>
      <c r="J34" s="45">
        <v>10</v>
      </c>
      <c r="K34" s="16">
        <v>12</v>
      </c>
      <c r="L34" s="16">
        <v>0</v>
      </c>
      <c r="M34" s="17">
        <f t="shared" si="0"/>
        <v>12</v>
      </c>
      <c r="N34" s="18">
        <f t="shared" si="1"/>
        <v>3120</v>
      </c>
      <c r="O34" s="19">
        <v>3</v>
      </c>
      <c r="P34" s="20">
        <f t="shared" si="2"/>
        <v>780</v>
      </c>
      <c r="Q34" s="21">
        <v>3</v>
      </c>
      <c r="R34" s="21"/>
      <c r="S34" s="21"/>
      <c r="T34" s="21"/>
      <c r="U34" s="20">
        <f t="shared" si="3"/>
        <v>780</v>
      </c>
      <c r="V34" s="21">
        <v>3</v>
      </c>
      <c r="W34" s="21"/>
      <c r="X34" s="21"/>
      <c r="Y34" s="21"/>
      <c r="Z34" s="20">
        <f t="shared" si="4"/>
        <v>780</v>
      </c>
      <c r="AA34" s="21">
        <v>3</v>
      </c>
      <c r="AB34" s="21"/>
      <c r="AC34" s="21"/>
      <c r="AD34" s="21"/>
      <c r="AE34" s="20">
        <f t="shared" si="5"/>
        <v>780</v>
      </c>
      <c r="AF34" s="22">
        <f t="shared" si="6"/>
        <v>12</v>
      </c>
      <c r="AG34" s="13">
        <f t="shared" si="7"/>
        <v>3120</v>
      </c>
    </row>
    <row r="35" spans="1:33" s="23" customFormat="1" ht="24.75" customHeight="1">
      <c r="A35" s="9">
        <v>29</v>
      </c>
      <c r="B35" s="1" t="s">
        <v>246</v>
      </c>
      <c r="C35" s="55" t="s">
        <v>174</v>
      </c>
      <c r="D35" s="10" t="s">
        <v>486</v>
      </c>
      <c r="E35" s="10" t="s">
        <v>531</v>
      </c>
      <c r="F35" s="1" t="s">
        <v>85</v>
      </c>
      <c r="G35" s="3">
        <v>260</v>
      </c>
      <c r="H35" s="36"/>
      <c r="I35" s="14"/>
      <c r="J35" s="45">
        <v>2</v>
      </c>
      <c r="K35" s="16">
        <v>4</v>
      </c>
      <c r="L35" s="16">
        <v>0</v>
      </c>
      <c r="M35" s="17">
        <f t="shared" si="0"/>
        <v>4</v>
      </c>
      <c r="N35" s="18">
        <f t="shared" si="1"/>
        <v>1040</v>
      </c>
      <c r="O35" s="19">
        <v>1</v>
      </c>
      <c r="P35" s="20">
        <f t="shared" si="2"/>
        <v>260</v>
      </c>
      <c r="Q35" s="21">
        <v>1</v>
      </c>
      <c r="R35" s="21"/>
      <c r="S35" s="21"/>
      <c r="T35" s="21"/>
      <c r="U35" s="20">
        <f t="shared" si="3"/>
        <v>260</v>
      </c>
      <c r="V35" s="21">
        <v>1</v>
      </c>
      <c r="W35" s="21"/>
      <c r="X35" s="21"/>
      <c r="Y35" s="21"/>
      <c r="Z35" s="20">
        <f t="shared" si="4"/>
        <v>260</v>
      </c>
      <c r="AA35" s="21">
        <v>1</v>
      </c>
      <c r="AB35" s="21"/>
      <c r="AC35" s="21"/>
      <c r="AD35" s="21"/>
      <c r="AE35" s="20">
        <f t="shared" si="5"/>
        <v>260</v>
      </c>
      <c r="AF35" s="22">
        <f t="shared" si="6"/>
        <v>4</v>
      </c>
      <c r="AG35" s="13">
        <f t="shared" si="7"/>
        <v>1040</v>
      </c>
    </row>
    <row r="36" spans="1:33" s="23" customFormat="1" ht="24.75" customHeight="1">
      <c r="A36" s="9">
        <v>30</v>
      </c>
      <c r="B36" s="1" t="s">
        <v>247</v>
      </c>
      <c r="C36" s="2" t="s">
        <v>175</v>
      </c>
      <c r="D36" s="10" t="s">
        <v>486</v>
      </c>
      <c r="E36" s="10" t="s">
        <v>531</v>
      </c>
      <c r="F36" s="1" t="s">
        <v>85</v>
      </c>
      <c r="G36" s="3">
        <v>260</v>
      </c>
      <c r="H36" s="36"/>
      <c r="I36" s="14"/>
      <c r="J36" s="45">
        <v>6</v>
      </c>
      <c r="K36" s="16">
        <v>8</v>
      </c>
      <c r="L36" s="16">
        <v>0</v>
      </c>
      <c r="M36" s="17">
        <f t="shared" si="0"/>
        <v>8</v>
      </c>
      <c r="N36" s="18">
        <f t="shared" si="1"/>
        <v>2080</v>
      </c>
      <c r="O36" s="19">
        <v>2</v>
      </c>
      <c r="P36" s="20">
        <f t="shared" si="2"/>
        <v>520</v>
      </c>
      <c r="Q36" s="21">
        <v>2</v>
      </c>
      <c r="R36" s="21"/>
      <c r="S36" s="21"/>
      <c r="T36" s="21"/>
      <c r="U36" s="20">
        <f t="shared" si="3"/>
        <v>520</v>
      </c>
      <c r="V36" s="21">
        <v>2</v>
      </c>
      <c r="W36" s="21"/>
      <c r="X36" s="21"/>
      <c r="Y36" s="21"/>
      <c r="Z36" s="20">
        <f t="shared" si="4"/>
        <v>520</v>
      </c>
      <c r="AA36" s="21">
        <v>2</v>
      </c>
      <c r="AB36" s="21"/>
      <c r="AC36" s="21"/>
      <c r="AD36" s="21"/>
      <c r="AE36" s="20">
        <f t="shared" si="5"/>
        <v>520</v>
      </c>
      <c r="AF36" s="22">
        <f t="shared" si="6"/>
        <v>8</v>
      </c>
      <c r="AG36" s="13">
        <f t="shared" si="7"/>
        <v>2080</v>
      </c>
    </row>
    <row r="37" spans="1:33" s="23" customFormat="1" ht="24.75" customHeight="1">
      <c r="A37" s="9">
        <v>31</v>
      </c>
      <c r="B37" s="1" t="s">
        <v>248</v>
      </c>
      <c r="C37" s="2" t="s">
        <v>177</v>
      </c>
      <c r="D37" s="10" t="s">
        <v>486</v>
      </c>
      <c r="E37" s="10" t="s">
        <v>531</v>
      </c>
      <c r="F37" s="1" t="s">
        <v>19</v>
      </c>
      <c r="G37" s="3">
        <v>2900</v>
      </c>
      <c r="H37" s="36"/>
      <c r="I37" s="14"/>
      <c r="J37" s="45">
        <v>8</v>
      </c>
      <c r="K37" s="16">
        <v>8</v>
      </c>
      <c r="L37" s="16">
        <v>0</v>
      </c>
      <c r="M37" s="17">
        <f t="shared" si="0"/>
        <v>8</v>
      </c>
      <c r="N37" s="18">
        <f t="shared" si="1"/>
        <v>23200</v>
      </c>
      <c r="O37" s="19">
        <v>2</v>
      </c>
      <c r="P37" s="20">
        <f t="shared" si="2"/>
        <v>5800</v>
      </c>
      <c r="Q37" s="21">
        <v>2</v>
      </c>
      <c r="R37" s="21"/>
      <c r="S37" s="21"/>
      <c r="T37" s="21"/>
      <c r="U37" s="20">
        <f t="shared" si="3"/>
        <v>5800</v>
      </c>
      <c r="V37" s="21">
        <v>2</v>
      </c>
      <c r="W37" s="21"/>
      <c r="X37" s="21"/>
      <c r="Y37" s="21"/>
      <c r="Z37" s="20">
        <f t="shared" si="4"/>
        <v>5800</v>
      </c>
      <c r="AA37" s="21">
        <v>2</v>
      </c>
      <c r="AB37" s="21"/>
      <c r="AC37" s="21"/>
      <c r="AD37" s="21"/>
      <c r="AE37" s="20">
        <f t="shared" si="5"/>
        <v>5800</v>
      </c>
      <c r="AF37" s="22">
        <f t="shared" si="6"/>
        <v>8</v>
      </c>
      <c r="AG37" s="13">
        <f t="shared" si="7"/>
        <v>23200</v>
      </c>
    </row>
    <row r="38" spans="1:33" s="23" customFormat="1" ht="24.75" customHeight="1">
      <c r="A38" s="9">
        <v>32</v>
      </c>
      <c r="B38" s="1" t="s">
        <v>249</v>
      </c>
      <c r="C38" s="2" t="s">
        <v>455</v>
      </c>
      <c r="D38" s="10" t="s">
        <v>486</v>
      </c>
      <c r="E38" s="10" t="s">
        <v>531</v>
      </c>
      <c r="F38" s="1" t="s">
        <v>19</v>
      </c>
      <c r="G38" s="3">
        <v>2200</v>
      </c>
      <c r="H38" s="36"/>
      <c r="I38" s="14"/>
      <c r="J38" s="45">
        <v>7</v>
      </c>
      <c r="K38" s="16">
        <v>8</v>
      </c>
      <c r="L38" s="16">
        <v>0</v>
      </c>
      <c r="M38" s="17">
        <f t="shared" si="0"/>
        <v>8</v>
      </c>
      <c r="N38" s="18">
        <f t="shared" si="1"/>
        <v>17600</v>
      </c>
      <c r="O38" s="19">
        <v>2</v>
      </c>
      <c r="P38" s="20">
        <f t="shared" si="2"/>
        <v>4400</v>
      </c>
      <c r="Q38" s="21">
        <v>2</v>
      </c>
      <c r="R38" s="21"/>
      <c r="S38" s="21"/>
      <c r="T38" s="21"/>
      <c r="U38" s="20">
        <f t="shared" si="3"/>
        <v>4400</v>
      </c>
      <c r="V38" s="21">
        <v>2</v>
      </c>
      <c r="W38" s="21"/>
      <c r="X38" s="21"/>
      <c r="Y38" s="21"/>
      <c r="Z38" s="20">
        <f t="shared" si="4"/>
        <v>4400</v>
      </c>
      <c r="AA38" s="21">
        <v>2</v>
      </c>
      <c r="AB38" s="21"/>
      <c r="AC38" s="21"/>
      <c r="AD38" s="21"/>
      <c r="AE38" s="20">
        <f t="shared" si="5"/>
        <v>4400</v>
      </c>
      <c r="AF38" s="22">
        <f t="shared" si="6"/>
        <v>8</v>
      </c>
      <c r="AG38" s="13">
        <f t="shared" si="7"/>
        <v>17600</v>
      </c>
    </row>
    <row r="39" spans="1:33" s="23" customFormat="1" ht="24.75" customHeight="1">
      <c r="A39" s="9">
        <v>33</v>
      </c>
      <c r="B39" s="1" t="s">
        <v>250</v>
      </c>
      <c r="C39" s="2" t="s">
        <v>178</v>
      </c>
      <c r="D39" s="10" t="s">
        <v>486</v>
      </c>
      <c r="E39" s="10" t="s">
        <v>531</v>
      </c>
      <c r="F39" s="1" t="s">
        <v>19</v>
      </c>
      <c r="G39" s="3">
        <v>2160</v>
      </c>
      <c r="H39" s="36"/>
      <c r="I39" s="14"/>
      <c r="J39" s="45">
        <v>18</v>
      </c>
      <c r="K39" s="16">
        <v>32</v>
      </c>
      <c r="L39" s="16">
        <v>0</v>
      </c>
      <c r="M39" s="17">
        <f t="shared" si="0"/>
        <v>32</v>
      </c>
      <c r="N39" s="18">
        <f t="shared" si="1"/>
        <v>69120</v>
      </c>
      <c r="O39" s="19">
        <v>8</v>
      </c>
      <c r="P39" s="20">
        <f t="shared" si="2"/>
        <v>17280</v>
      </c>
      <c r="Q39" s="21">
        <v>8</v>
      </c>
      <c r="R39" s="21"/>
      <c r="S39" s="21"/>
      <c r="T39" s="21"/>
      <c r="U39" s="20">
        <f t="shared" si="3"/>
        <v>17280</v>
      </c>
      <c r="V39" s="21">
        <v>8</v>
      </c>
      <c r="W39" s="21"/>
      <c r="X39" s="21"/>
      <c r="Y39" s="21"/>
      <c r="Z39" s="20">
        <f t="shared" si="4"/>
        <v>17280</v>
      </c>
      <c r="AA39" s="21">
        <v>8</v>
      </c>
      <c r="AB39" s="21"/>
      <c r="AC39" s="21"/>
      <c r="AD39" s="21"/>
      <c r="AE39" s="20">
        <f t="shared" si="5"/>
        <v>17280</v>
      </c>
      <c r="AF39" s="22">
        <f t="shared" si="6"/>
        <v>32</v>
      </c>
      <c r="AG39" s="13">
        <f t="shared" si="7"/>
        <v>69120</v>
      </c>
    </row>
    <row r="40" spans="1:33" s="23" customFormat="1" ht="24.75" customHeight="1">
      <c r="A40" s="9">
        <v>34</v>
      </c>
      <c r="B40" s="1" t="s">
        <v>251</v>
      </c>
      <c r="C40" s="2" t="s">
        <v>179</v>
      </c>
      <c r="D40" s="10" t="s">
        <v>486</v>
      </c>
      <c r="E40" s="10" t="s">
        <v>531</v>
      </c>
      <c r="F40" s="1" t="s">
        <v>19</v>
      </c>
      <c r="G40" s="3">
        <v>2500</v>
      </c>
      <c r="H40" s="36"/>
      <c r="I40" s="14"/>
      <c r="J40" s="45">
        <v>6</v>
      </c>
      <c r="K40" s="16">
        <v>8</v>
      </c>
      <c r="L40" s="16">
        <v>0</v>
      </c>
      <c r="M40" s="17">
        <f t="shared" si="0"/>
        <v>8</v>
      </c>
      <c r="N40" s="18">
        <f t="shared" si="1"/>
        <v>20000</v>
      </c>
      <c r="O40" s="19">
        <v>2</v>
      </c>
      <c r="P40" s="20">
        <f t="shared" si="2"/>
        <v>5000</v>
      </c>
      <c r="Q40" s="21">
        <v>2</v>
      </c>
      <c r="R40" s="21"/>
      <c r="S40" s="21"/>
      <c r="T40" s="21"/>
      <c r="U40" s="20">
        <f t="shared" si="3"/>
        <v>5000</v>
      </c>
      <c r="V40" s="21">
        <v>2</v>
      </c>
      <c r="W40" s="21"/>
      <c r="X40" s="21"/>
      <c r="Y40" s="21"/>
      <c r="Z40" s="20">
        <f t="shared" si="4"/>
        <v>5000</v>
      </c>
      <c r="AA40" s="21">
        <v>2</v>
      </c>
      <c r="AB40" s="21"/>
      <c r="AC40" s="21"/>
      <c r="AD40" s="21"/>
      <c r="AE40" s="20">
        <f t="shared" si="5"/>
        <v>5000</v>
      </c>
      <c r="AF40" s="22">
        <f t="shared" si="6"/>
        <v>8</v>
      </c>
      <c r="AG40" s="13">
        <f t="shared" si="7"/>
        <v>20000</v>
      </c>
    </row>
    <row r="41" spans="1:33" s="23" customFormat="1" ht="24.75" customHeight="1">
      <c r="A41" s="9">
        <v>35</v>
      </c>
      <c r="B41" s="1" t="s">
        <v>252</v>
      </c>
      <c r="C41" s="2" t="s">
        <v>180</v>
      </c>
      <c r="D41" s="10" t="s">
        <v>486</v>
      </c>
      <c r="E41" s="10" t="s">
        <v>531</v>
      </c>
      <c r="F41" s="1" t="s">
        <v>19</v>
      </c>
      <c r="G41" s="3">
        <v>2300</v>
      </c>
      <c r="H41" s="36"/>
      <c r="I41" s="14"/>
      <c r="J41" s="45">
        <v>37</v>
      </c>
      <c r="K41" s="16">
        <v>36</v>
      </c>
      <c r="L41" s="16">
        <v>0</v>
      </c>
      <c r="M41" s="17">
        <f t="shared" si="0"/>
        <v>36</v>
      </c>
      <c r="N41" s="18">
        <f t="shared" si="1"/>
        <v>82800</v>
      </c>
      <c r="O41" s="19">
        <v>9</v>
      </c>
      <c r="P41" s="20">
        <f t="shared" si="2"/>
        <v>20700</v>
      </c>
      <c r="Q41" s="21">
        <v>9</v>
      </c>
      <c r="R41" s="21"/>
      <c r="S41" s="21"/>
      <c r="T41" s="21"/>
      <c r="U41" s="20">
        <f t="shared" si="3"/>
        <v>20700</v>
      </c>
      <c r="V41" s="21">
        <v>9</v>
      </c>
      <c r="W41" s="21"/>
      <c r="X41" s="21"/>
      <c r="Y41" s="21"/>
      <c r="Z41" s="20">
        <f t="shared" si="4"/>
        <v>20700</v>
      </c>
      <c r="AA41" s="21">
        <v>9</v>
      </c>
      <c r="AB41" s="21"/>
      <c r="AC41" s="21"/>
      <c r="AD41" s="21"/>
      <c r="AE41" s="20">
        <f t="shared" si="5"/>
        <v>20700</v>
      </c>
      <c r="AF41" s="22">
        <f t="shared" si="6"/>
        <v>36</v>
      </c>
      <c r="AG41" s="13">
        <f t="shared" si="7"/>
        <v>82800</v>
      </c>
    </row>
    <row r="42" spans="1:33" s="23" customFormat="1" ht="24.75" customHeight="1">
      <c r="A42" s="9">
        <v>36</v>
      </c>
      <c r="B42" s="1" t="s">
        <v>529</v>
      </c>
      <c r="C42" s="2" t="s">
        <v>181</v>
      </c>
      <c r="D42" s="10" t="s">
        <v>486</v>
      </c>
      <c r="E42" s="10" t="s">
        <v>531</v>
      </c>
      <c r="F42" s="1" t="s">
        <v>19</v>
      </c>
      <c r="G42" s="3">
        <v>2300</v>
      </c>
      <c r="H42" s="36"/>
      <c r="I42" s="14"/>
      <c r="J42" s="45">
        <v>16</v>
      </c>
      <c r="K42" s="16">
        <v>16</v>
      </c>
      <c r="L42" s="16">
        <v>0</v>
      </c>
      <c r="M42" s="17">
        <f t="shared" si="0"/>
        <v>16</v>
      </c>
      <c r="N42" s="18">
        <f t="shared" si="1"/>
        <v>36800</v>
      </c>
      <c r="O42" s="19">
        <v>4</v>
      </c>
      <c r="P42" s="20">
        <f t="shared" si="2"/>
        <v>9200</v>
      </c>
      <c r="Q42" s="21">
        <v>4</v>
      </c>
      <c r="R42" s="21"/>
      <c r="S42" s="21"/>
      <c r="T42" s="21"/>
      <c r="U42" s="20">
        <f t="shared" si="3"/>
        <v>9200</v>
      </c>
      <c r="V42" s="21">
        <v>4</v>
      </c>
      <c r="W42" s="21"/>
      <c r="X42" s="21"/>
      <c r="Y42" s="21"/>
      <c r="Z42" s="20">
        <f t="shared" si="4"/>
        <v>9200</v>
      </c>
      <c r="AA42" s="21">
        <v>4</v>
      </c>
      <c r="AB42" s="21"/>
      <c r="AC42" s="21"/>
      <c r="AD42" s="21"/>
      <c r="AE42" s="20">
        <f t="shared" si="5"/>
        <v>9200</v>
      </c>
      <c r="AF42" s="22">
        <f t="shared" si="6"/>
        <v>16</v>
      </c>
      <c r="AG42" s="13">
        <f t="shared" si="7"/>
        <v>36800</v>
      </c>
    </row>
    <row r="43" spans="1:33" s="23" customFormat="1" ht="24.75" customHeight="1">
      <c r="A43" s="9">
        <v>37</v>
      </c>
      <c r="B43" s="1" t="s">
        <v>530</v>
      </c>
      <c r="C43" s="11" t="s">
        <v>510</v>
      </c>
      <c r="D43" s="10" t="s">
        <v>486</v>
      </c>
      <c r="E43" s="10" t="s">
        <v>531</v>
      </c>
      <c r="F43" s="12"/>
      <c r="G43" s="56">
        <v>750</v>
      </c>
      <c r="H43" s="36"/>
      <c r="I43" s="14"/>
      <c r="J43" s="15"/>
      <c r="K43" s="16"/>
      <c r="L43" s="16"/>
      <c r="M43" s="17"/>
      <c r="N43" s="18"/>
      <c r="O43" s="21">
        <v>1</v>
      </c>
      <c r="P43" s="20">
        <f>O43*G43</f>
        <v>750</v>
      </c>
      <c r="Q43" s="21">
        <v>1</v>
      </c>
      <c r="R43" s="21"/>
      <c r="S43" s="20">
        <v>63128.5</v>
      </c>
      <c r="T43" s="21"/>
      <c r="U43" s="20">
        <f>Q43*G43</f>
        <v>750</v>
      </c>
      <c r="V43" s="21">
        <v>1</v>
      </c>
      <c r="W43" s="21"/>
      <c r="X43" s="21"/>
      <c r="Y43" s="21"/>
      <c r="Z43" s="20">
        <f>V43*G43</f>
        <v>750</v>
      </c>
      <c r="AA43" s="21">
        <v>1</v>
      </c>
      <c r="AB43" s="21"/>
      <c r="AC43" s="21"/>
      <c r="AD43" s="21"/>
      <c r="AE43" s="20">
        <f>AA43*G43</f>
        <v>750</v>
      </c>
      <c r="AF43" s="22">
        <f>O43+Q43+V43+AA43</f>
        <v>4</v>
      </c>
      <c r="AG43" s="13">
        <f>AF43*G43</f>
        <v>3000</v>
      </c>
    </row>
    <row r="44" spans="1:33" s="23" customFormat="1" ht="24.75" customHeight="1">
      <c r="A44" s="9"/>
      <c r="B44" s="9"/>
      <c r="C44" s="11"/>
      <c r="D44" s="10"/>
      <c r="E44" s="10"/>
      <c r="F44" s="12"/>
      <c r="G44" s="13"/>
      <c r="H44" s="36"/>
      <c r="I44" s="14"/>
      <c r="J44" s="15"/>
      <c r="K44" s="16"/>
      <c r="L44" s="16"/>
      <c r="M44" s="17"/>
      <c r="N44" s="18"/>
      <c r="O44" s="19"/>
      <c r="P44" s="20"/>
      <c r="Q44" s="21"/>
      <c r="R44" s="21"/>
      <c r="S44" s="21"/>
      <c r="T44" s="21"/>
      <c r="U44" s="20"/>
      <c r="V44" s="21"/>
      <c r="W44" s="21"/>
      <c r="X44" s="21"/>
      <c r="Y44" s="21"/>
      <c r="Z44" s="20"/>
      <c r="AA44" s="21"/>
      <c r="AB44" s="21"/>
      <c r="AC44" s="21"/>
      <c r="AD44" s="21"/>
      <c r="AE44" s="20"/>
      <c r="AF44" s="22"/>
      <c r="AG44" s="13"/>
    </row>
    <row r="45" spans="1:33" ht="24.75" customHeight="1">
      <c r="A45" s="10"/>
      <c r="B45" s="24"/>
      <c r="C45" s="24"/>
      <c r="D45" s="24"/>
      <c r="E45" s="24"/>
      <c r="F45" s="24"/>
      <c r="G45" s="25"/>
      <c r="H45" s="26"/>
      <c r="I45" s="25"/>
      <c r="J45" s="25"/>
      <c r="K45" s="25"/>
      <c r="L45" s="25"/>
      <c r="M45" s="27"/>
      <c r="N45" s="28"/>
      <c r="O45" s="29"/>
      <c r="P45" s="30"/>
      <c r="Q45" s="31"/>
      <c r="R45" s="31"/>
      <c r="S45" s="31"/>
      <c r="T45" s="31"/>
      <c r="U45" s="32"/>
      <c r="V45" s="31"/>
      <c r="W45" s="31"/>
      <c r="X45" s="31"/>
      <c r="Y45" s="31"/>
      <c r="Z45" s="30"/>
      <c r="AA45" s="31"/>
      <c r="AB45" s="31"/>
      <c r="AC45" s="31"/>
      <c r="AD45" s="31"/>
      <c r="AE45" s="33"/>
      <c r="AF45" s="34"/>
      <c r="AG45" s="33"/>
    </row>
    <row r="46" spans="1:33" ht="30" customHeight="1" thickBot="1">
      <c r="A46" s="378" t="s">
        <v>533</v>
      </c>
      <c r="B46" s="379"/>
      <c r="C46" s="379"/>
      <c r="D46" s="379"/>
      <c r="E46" s="379"/>
      <c r="F46" s="379"/>
      <c r="G46" s="380"/>
      <c r="H46" s="36"/>
      <c r="I46" s="14"/>
      <c r="J46" s="15"/>
      <c r="K46" s="16"/>
      <c r="L46" s="16"/>
      <c r="M46" s="37">
        <f>SUM(M7:M45)</f>
        <v>708</v>
      </c>
      <c r="N46" s="38">
        <f>SUM(N7:N45)</f>
        <v>341000</v>
      </c>
      <c r="O46" s="37">
        <f>SUM(O7:O45)</f>
        <v>178</v>
      </c>
      <c r="P46" s="37">
        <f>SUM(P7:P45)</f>
        <v>86000</v>
      </c>
      <c r="Q46" s="37">
        <f>SUM(Q7:Q45)</f>
        <v>178</v>
      </c>
      <c r="R46" s="37" t="e">
        <f>#REF!+#REF!+#REF!+#REF!+#REF!+#REF!</f>
        <v>#REF!</v>
      </c>
      <c r="S46" s="37" t="e">
        <f>#REF!+#REF!+#REF!+#REF!+#REF!+#REF!</f>
        <v>#REF!</v>
      </c>
      <c r="T46" s="37" t="e">
        <f>#REF!+#REF!+#REF!+#REF!+#REF!+#REF!</f>
        <v>#REF!</v>
      </c>
      <c r="U46" s="37">
        <f>SUM(U7:U45)</f>
        <v>86000</v>
      </c>
      <c r="V46" s="37">
        <f>SUM(V7:V45)</f>
        <v>178</v>
      </c>
      <c r="W46" s="37" t="e">
        <f>#REF!+#REF!+#REF!+#REF!+#REF!+#REF!</f>
        <v>#REF!</v>
      </c>
      <c r="X46" s="37" t="e">
        <f>#REF!+#REF!+#REF!+#REF!+#REF!+#REF!</f>
        <v>#REF!</v>
      </c>
      <c r="Y46" s="37" t="e">
        <f>#REF!+#REF!+#REF!+#REF!+#REF!+#REF!</f>
        <v>#REF!</v>
      </c>
      <c r="Z46" s="37">
        <f>SUM(Z7:Z45)</f>
        <v>86000</v>
      </c>
      <c r="AA46" s="37">
        <f>SUM(AA7:AA45)</f>
        <v>178</v>
      </c>
      <c r="AB46" s="37" t="e">
        <f>#REF!+#REF!+#REF!+#REF!+#REF!+#REF!</f>
        <v>#REF!</v>
      </c>
      <c r="AC46" s="37" t="e">
        <f>#REF!+#REF!+#REF!+#REF!+#REF!+#REF!</f>
        <v>#REF!</v>
      </c>
      <c r="AD46" s="37" t="e">
        <f>#REF!+#REF!+#REF!+#REF!+#REF!+#REF!</f>
        <v>#REF!</v>
      </c>
      <c r="AE46" s="37">
        <f>SUM(AE7:AE45)</f>
        <v>86000</v>
      </c>
      <c r="AF46" s="37">
        <f>SUM(AF7:AF45)</f>
        <v>712</v>
      </c>
      <c r="AG46" s="57">
        <f>SUM(AG7:AG45)</f>
        <v>344000</v>
      </c>
    </row>
    <row r="47" ht="24" thickTop="1">
      <c r="AG47" s="43"/>
    </row>
  </sheetData>
  <sheetProtection/>
  <mergeCells count="24">
    <mergeCell ref="D5:D6"/>
    <mergeCell ref="E5:E6"/>
    <mergeCell ref="F5:F6"/>
    <mergeCell ref="G5:G6"/>
    <mergeCell ref="AF5:AG5"/>
    <mergeCell ref="A46:G46"/>
    <mergeCell ref="Q5:Q6"/>
    <mergeCell ref="U5:U6"/>
    <mergeCell ref="V5:V6"/>
    <mergeCell ref="Z5:Z6"/>
    <mergeCell ref="L5:L6"/>
    <mergeCell ref="M5:M6"/>
    <mergeCell ref="O5:O6"/>
    <mergeCell ref="P5:P6"/>
    <mergeCell ref="A1:AE1"/>
    <mergeCell ref="A2:AE2"/>
    <mergeCell ref="A3:AE3"/>
    <mergeCell ref="A5:A6"/>
    <mergeCell ref="B5:B6"/>
    <mergeCell ref="C5:C6"/>
    <mergeCell ref="AA5:AA6"/>
    <mergeCell ref="AE5:AE6"/>
    <mergeCell ref="H5:J5"/>
    <mergeCell ref="K5:K6"/>
  </mergeCells>
  <printOptions/>
  <pageMargins left="0.11811023622047245" right="0.11811023622047245" top="0.4330708661417323" bottom="0.11811023622047245" header="0.15748031496062992" footer="0.31496062992125984"/>
  <pageSetup orientation="landscape" paperSize="9" scale="79" r:id="rId1"/>
  <headerFooter>
    <oddHeader xml:space="preserve">&amp;Rหน้า &amp;P 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112">
      <selection activeCell="P9" sqref="P9"/>
    </sheetView>
  </sheetViews>
  <sheetFormatPr defaultColWidth="9.140625" defaultRowHeight="12.75"/>
  <cols>
    <col min="1" max="1" width="9.140625" style="59" customWidth="1"/>
    <col min="2" max="2" width="30.140625" style="59" customWidth="1"/>
    <col min="3" max="3" width="11.140625" style="59" customWidth="1"/>
    <col min="4" max="16384" width="9.140625" style="59" customWidth="1"/>
  </cols>
  <sheetData>
    <row r="1" spans="1:13" ht="25.5">
      <c r="A1" s="407" t="s">
        <v>534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4" ht="23.25">
      <c r="A2" s="404" t="s">
        <v>196</v>
      </c>
      <c r="B2" s="404" t="s">
        <v>487</v>
      </c>
      <c r="C2" s="405" t="s">
        <v>535</v>
      </c>
      <c r="D2" s="60" t="s">
        <v>536</v>
      </c>
      <c r="E2" s="61" t="s">
        <v>537</v>
      </c>
      <c r="F2" s="406" t="s">
        <v>538</v>
      </c>
      <c r="G2" s="402"/>
      <c r="H2" s="402" t="s">
        <v>539</v>
      </c>
      <c r="I2" s="402"/>
      <c r="J2" s="402" t="s">
        <v>540</v>
      </c>
      <c r="K2" s="402"/>
      <c r="L2" s="402" t="s">
        <v>541</v>
      </c>
      <c r="M2" s="403"/>
      <c r="N2" s="60" t="s">
        <v>542</v>
      </c>
    </row>
    <row r="3" spans="1:14" ht="23.25">
      <c r="A3" s="404"/>
      <c r="B3" s="404"/>
      <c r="C3" s="405"/>
      <c r="D3" s="62" t="s">
        <v>543</v>
      </c>
      <c r="E3" s="63" t="s">
        <v>544</v>
      </c>
      <c r="F3" s="64" t="s">
        <v>484</v>
      </c>
      <c r="G3" s="65" t="s">
        <v>542</v>
      </c>
      <c r="H3" s="65" t="s">
        <v>484</v>
      </c>
      <c r="I3" s="65" t="s">
        <v>542</v>
      </c>
      <c r="J3" s="65" t="s">
        <v>484</v>
      </c>
      <c r="K3" s="65" t="s">
        <v>542</v>
      </c>
      <c r="L3" s="65" t="s">
        <v>484</v>
      </c>
      <c r="M3" s="66" t="s">
        <v>542</v>
      </c>
      <c r="N3" s="62" t="s">
        <v>543</v>
      </c>
    </row>
    <row r="4" spans="1:14" ht="23.25">
      <c r="A4" s="67">
        <v>1</v>
      </c>
      <c r="B4" s="67" t="s">
        <v>545</v>
      </c>
      <c r="C4" s="67" t="s">
        <v>19</v>
      </c>
      <c r="D4" s="68">
        <v>200</v>
      </c>
      <c r="E4" s="69">
        <v>418</v>
      </c>
      <c r="F4" s="67">
        <v>50</v>
      </c>
      <c r="G4" s="69">
        <f>F4*E4</f>
        <v>20900</v>
      </c>
      <c r="H4" s="67">
        <v>50</v>
      </c>
      <c r="I4" s="69">
        <f>H4*E4</f>
        <v>20900</v>
      </c>
      <c r="J4" s="67">
        <v>50</v>
      </c>
      <c r="K4" s="69">
        <f>J4*E4</f>
        <v>20900</v>
      </c>
      <c r="L4" s="67">
        <v>50</v>
      </c>
      <c r="M4" s="69">
        <f>L4*E4</f>
        <v>20900</v>
      </c>
      <c r="N4" s="70">
        <f>SUM(G4,I4,K4,M4)</f>
        <v>83600</v>
      </c>
    </row>
    <row r="5" spans="1:14" ht="23.25">
      <c r="A5" s="67">
        <v>2</v>
      </c>
      <c r="B5" s="67" t="s">
        <v>546</v>
      </c>
      <c r="C5" s="67" t="s">
        <v>547</v>
      </c>
      <c r="D5" s="67">
        <v>4</v>
      </c>
      <c r="E5" s="69">
        <v>1110</v>
      </c>
      <c r="F5" s="67">
        <v>2</v>
      </c>
      <c r="G5" s="69">
        <f>F5*E5</f>
        <v>2220</v>
      </c>
      <c r="H5" s="67">
        <v>0</v>
      </c>
      <c r="I5" s="69">
        <f>H5*E5</f>
        <v>0</v>
      </c>
      <c r="J5" s="67">
        <v>2</v>
      </c>
      <c r="K5" s="69">
        <f>J5*E5</f>
        <v>2220</v>
      </c>
      <c r="L5" s="67">
        <v>0</v>
      </c>
      <c r="M5" s="69">
        <f>L5*E5</f>
        <v>0</v>
      </c>
      <c r="N5" s="69">
        <f aca="true" t="shared" si="0" ref="N5:N73">SUM(G5,I5,K5,M5)</f>
        <v>4440</v>
      </c>
    </row>
    <row r="6" spans="1:14" ht="23.25">
      <c r="A6" s="67">
        <v>3</v>
      </c>
      <c r="B6" s="67" t="s">
        <v>548</v>
      </c>
      <c r="C6" s="67" t="s">
        <v>85</v>
      </c>
      <c r="D6" s="67">
        <v>2</v>
      </c>
      <c r="E6" s="69">
        <v>1200</v>
      </c>
      <c r="F6" s="67">
        <v>1</v>
      </c>
      <c r="G6" s="69">
        <f>F6*E6</f>
        <v>1200</v>
      </c>
      <c r="H6" s="67">
        <v>0</v>
      </c>
      <c r="I6" s="69">
        <f>H6*E6</f>
        <v>0</v>
      </c>
      <c r="J6" s="67">
        <v>1</v>
      </c>
      <c r="K6" s="69">
        <f>J6*E6</f>
        <v>1200</v>
      </c>
      <c r="L6" s="67">
        <v>0</v>
      </c>
      <c r="M6" s="69">
        <f>L6*E6</f>
        <v>0</v>
      </c>
      <c r="N6" s="69">
        <f t="shared" si="0"/>
        <v>2400</v>
      </c>
    </row>
    <row r="7" spans="1:14" ht="23.25">
      <c r="A7" s="67">
        <v>4</v>
      </c>
      <c r="B7" s="67" t="s">
        <v>549</v>
      </c>
      <c r="C7" s="67" t="s">
        <v>3</v>
      </c>
      <c r="D7" s="67">
        <v>6</v>
      </c>
      <c r="E7" s="69">
        <v>1260</v>
      </c>
      <c r="F7" s="67">
        <v>6</v>
      </c>
      <c r="G7" s="69">
        <f>F7*E7</f>
        <v>7560</v>
      </c>
      <c r="H7" s="67">
        <v>0</v>
      </c>
      <c r="I7" s="69">
        <f>H7*E7</f>
        <v>0</v>
      </c>
      <c r="J7" s="67">
        <v>0</v>
      </c>
      <c r="K7" s="69">
        <f>J7*E7</f>
        <v>0</v>
      </c>
      <c r="L7" s="67">
        <v>0</v>
      </c>
      <c r="M7" s="69">
        <f>L7*E7</f>
        <v>0</v>
      </c>
      <c r="N7" s="69">
        <f t="shared" si="0"/>
        <v>7560</v>
      </c>
    </row>
    <row r="8" spans="1:14" ht="23.25">
      <c r="A8" s="67">
        <v>5</v>
      </c>
      <c r="B8" s="67" t="s">
        <v>550</v>
      </c>
      <c r="C8" s="67" t="s">
        <v>19</v>
      </c>
      <c r="D8" s="67">
        <v>100</v>
      </c>
      <c r="E8" s="69">
        <v>224</v>
      </c>
      <c r="F8" s="67">
        <v>0</v>
      </c>
      <c r="G8" s="69">
        <f aca="true" t="shared" si="1" ref="G8:G73">F8*E8</f>
        <v>0</v>
      </c>
      <c r="H8" s="67">
        <v>50</v>
      </c>
      <c r="I8" s="69">
        <f aca="true" t="shared" si="2" ref="I8:I60">H8*E8</f>
        <v>11200</v>
      </c>
      <c r="J8" s="67">
        <v>0</v>
      </c>
      <c r="K8" s="69">
        <f aca="true" t="shared" si="3" ref="K8:K73">J8*E8</f>
        <v>0</v>
      </c>
      <c r="L8" s="67">
        <v>50</v>
      </c>
      <c r="M8" s="69">
        <f aca="true" t="shared" si="4" ref="M8:M73">L8*E8</f>
        <v>11200</v>
      </c>
      <c r="N8" s="69">
        <f t="shared" si="0"/>
        <v>22400</v>
      </c>
    </row>
    <row r="9" spans="1:14" ht="23.25">
      <c r="A9" s="67">
        <v>6</v>
      </c>
      <c r="B9" s="67" t="s">
        <v>551</v>
      </c>
      <c r="C9" s="67" t="s">
        <v>19</v>
      </c>
      <c r="D9" s="67">
        <v>8</v>
      </c>
      <c r="E9" s="69">
        <v>970</v>
      </c>
      <c r="F9" s="67">
        <v>2</v>
      </c>
      <c r="G9" s="69">
        <f t="shared" si="1"/>
        <v>1940</v>
      </c>
      <c r="H9" s="67">
        <v>2</v>
      </c>
      <c r="I9" s="69">
        <f t="shared" si="2"/>
        <v>1940</v>
      </c>
      <c r="J9" s="67">
        <v>2</v>
      </c>
      <c r="K9" s="69">
        <f t="shared" si="3"/>
        <v>1940</v>
      </c>
      <c r="L9" s="67">
        <v>2</v>
      </c>
      <c r="M9" s="69">
        <f t="shared" si="4"/>
        <v>1940</v>
      </c>
      <c r="N9" s="69">
        <f t="shared" si="0"/>
        <v>7760</v>
      </c>
    </row>
    <row r="10" spans="1:14" ht="23.25">
      <c r="A10" s="67">
        <v>7</v>
      </c>
      <c r="B10" s="67" t="s">
        <v>552</v>
      </c>
      <c r="C10" s="67" t="s">
        <v>19</v>
      </c>
      <c r="D10" s="67">
        <v>1</v>
      </c>
      <c r="E10" s="69">
        <v>1600</v>
      </c>
      <c r="F10" s="67">
        <v>1</v>
      </c>
      <c r="G10" s="69">
        <f>F10*E10</f>
        <v>1600</v>
      </c>
      <c r="H10" s="67">
        <v>0</v>
      </c>
      <c r="I10" s="69">
        <f>H10*E10</f>
        <v>0</v>
      </c>
      <c r="J10" s="67">
        <v>0</v>
      </c>
      <c r="K10" s="69">
        <f>J10*E10</f>
        <v>0</v>
      </c>
      <c r="L10" s="67">
        <v>0</v>
      </c>
      <c r="M10" s="69">
        <f>L10*E10</f>
        <v>0</v>
      </c>
      <c r="N10" s="69">
        <f t="shared" si="0"/>
        <v>1600</v>
      </c>
    </row>
    <row r="11" spans="1:14" ht="23.25">
      <c r="A11" s="67">
        <v>8</v>
      </c>
      <c r="B11" s="67" t="s">
        <v>553</v>
      </c>
      <c r="C11" s="67" t="s">
        <v>3</v>
      </c>
      <c r="D11" s="67">
        <v>1</v>
      </c>
      <c r="E11" s="71">
        <v>2380</v>
      </c>
      <c r="F11" s="67">
        <v>1</v>
      </c>
      <c r="G11" s="69">
        <f t="shared" si="1"/>
        <v>2380</v>
      </c>
      <c r="H11" s="67">
        <v>0</v>
      </c>
      <c r="I11" s="69">
        <f t="shared" si="2"/>
        <v>0</v>
      </c>
      <c r="J11" s="67">
        <v>0</v>
      </c>
      <c r="K11" s="69">
        <f t="shared" si="3"/>
        <v>0</v>
      </c>
      <c r="L11" s="67">
        <v>0</v>
      </c>
      <c r="M11" s="69">
        <f t="shared" si="4"/>
        <v>0</v>
      </c>
      <c r="N11" s="69">
        <f t="shared" si="0"/>
        <v>2380</v>
      </c>
    </row>
    <row r="12" spans="1:14" ht="23.25">
      <c r="A12" s="67">
        <v>9</v>
      </c>
      <c r="B12" s="72" t="s">
        <v>554</v>
      </c>
      <c r="C12" s="67" t="s">
        <v>3</v>
      </c>
      <c r="D12" s="67">
        <v>1</v>
      </c>
      <c r="E12" s="69">
        <v>1670</v>
      </c>
      <c r="F12" s="67">
        <v>1</v>
      </c>
      <c r="G12" s="69">
        <f>F12*E12</f>
        <v>1670</v>
      </c>
      <c r="H12" s="67">
        <v>0</v>
      </c>
      <c r="I12" s="69">
        <f>H12*E12</f>
        <v>0</v>
      </c>
      <c r="J12" s="67">
        <v>0</v>
      </c>
      <c r="K12" s="69">
        <f>J12*E12</f>
        <v>0</v>
      </c>
      <c r="L12" s="67">
        <v>0</v>
      </c>
      <c r="M12" s="69">
        <f>L12*E12</f>
        <v>0</v>
      </c>
      <c r="N12" s="69">
        <f t="shared" si="0"/>
        <v>1670</v>
      </c>
    </row>
    <row r="13" spans="1:14" ht="23.25">
      <c r="A13" s="67">
        <v>10</v>
      </c>
      <c r="B13" s="73" t="s">
        <v>555</v>
      </c>
      <c r="C13" s="67" t="s">
        <v>3</v>
      </c>
      <c r="D13" s="67">
        <v>1</v>
      </c>
      <c r="E13" s="69">
        <v>1750</v>
      </c>
      <c r="F13" s="67">
        <v>1</v>
      </c>
      <c r="G13" s="69">
        <f>F13*E13</f>
        <v>1750</v>
      </c>
      <c r="H13" s="67">
        <v>0</v>
      </c>
      <c r="I13" s="69">
        <f>H13*E13</f>
        <v>0</v>
      </c>
      <c r="J13" s="67">
        <v>0</v>
      </c>
      <c r="K13" s="69">
        <f>J13*E13</f>
        <v>0</v>
      </c>
      <c r="L13" s="67">
        <v>0</v>
      </c>
      <c r="M13" s="69">
        <f>L13*E13</f>
        <v>0</v>
      </c>
      <c r="N13" s="69">
        <f t="shared" si="0"/>
        <v>1750</v>
      </c>
    </row>
    <row r="14" spans="1:14" ht="23.25">
      <c r="A14" s="67">
        <v>11</v>
      </c>
      <c r="B14" s="73" t="s">
        <v>556</v>
      </c>
      <c r="C14" s="67" t="s">
        <v>3</v>
      </c>
      <c r="D14" s="67">
        <v>1</v>
      </c>
      <c r="E14" s="69">
        <v>1720</v>
      </c>
      <c r="F14" s="67">
        <v>1</v>
      </c>
      <c r="G14" s="69">
        <f>F14*E14</f>
        <v>1720</v>
      </c>
      <c r="H14" s="67">
        <v>0</v>
      </c>
      <c r="I14" s="69">
        <f>H14*E14</f>
        <v>0</v>
      </c>
      <c r="J14" s="67">
        <v>0</v>
      </c>
      <c r="K14" s="69">
        <f>J14*E14</f>
        <v>0</v>
      </c>
      <c r="L14" s="67">
        <v>0</v>
      </c>
      <c r="M14" s="69">
        <f>L14*E14</f>
        <v>0</v>
      </c>
      <c r="N14" s="69">
        <f t="shared" si="0"/>
        <v>1720</v>
      </c>
    </row>
    <row r="15" spans="1:14" ht="23.25">
      <c r="A15" s="67">
        <v>12</v>
      </c>
      <c r="B15" s="67" t="s">
        <v>557</v>
      </c>
      <c r="C15" s="67" t="s">
        <v>547</v>
      </c>
      <c r="D15" s="67">
        <v>4</v>
      </c>
      <c r="E15" s="69">
        <v>10800</v>
      </c>
      <c r="F15" s="67">
        <v>1</v>
      </c>
      <c r="G15" s="69">
        <f>F15*E15</f>
        <v>10800</v>
      </c>
      <c r="H15" s="67">
        <v>1</v>
      </c>
      <c r="I15" s="69">
        <f t="shared" si="2"/>
        <v>10800</v>
      </c>
      <c r="J15" s="67">
        <v>1</v>
      </c>
      <c r="K15" s="69">
        <f>J15*E15</f>
        <v>10800</v>
      </c>
      <c r="L15" s="67">
        <v>1</v>
      </c>
      <c r="M15" s="69">
        <f t="shared" si="4"/>
        <v>10800</v>
      </c>
      <c r="N15" s="69">
        <f t="shared" si="0"/>
        <v>43200</v>
      </c>
    </row>
    <row r="16" spans="1:14" ht="23.25">
      <c r="A16" s="67">
        <v>13</v>
      </c>
      <c r="B16" s="67" t="s">
        <v>558</v>
      </c>
      <c r="C16" s="67" t="s">
        <v>31</v>
      </c>
      <c r="D16" s="67">
        <v>150</v>
      </c>
      <c r="E16" s="69">
        <v>1370</v>
      </c>
      <c r="F16" s="67">
        <v>50</v>
      </c>
      <c r="G16" s="69">
        <f t="shared" si="1"/>
        <v>68500</v>
      </c>
      <c r="H16" s="67">
        <v>25</v>
      </c>
      <c r="I16" s="69">
        <f t="shared" si="2"/>
        <v>34250</v>
      </c>
      <c r="J16" s="67">
        <v>50</v>
      </c>
      <c r="K16" s="69">
        <f t="shared" si="3"/>
        <v>68500</v>
      </c>
      <c r="L16" s="67">
        <v>25</v>
      </c>
      <c r="M16" s="69">
        <f t="shared" si="4"/>
        <v>34250</v>
      </c>
      <c r="N16" s="69">
        <f t="shared" si="0"/>
        <v>205500</v>
      </c>
    </row>
    <row r="17" spans="1:14" ht="23.25">
      <c r="A17" s="67">
        <v>14</v>
      </c>
      <c r="B17" s="67" t="s">
        <v>559</v>
      </c>
      <c r="C17" s="67" t="s">
        <v>31</v>
      </c>
      <c r="D17" s="67">
        <v>16</v>
      </c>
      <c r="E17" s="69">
        <v>680</v>
      </c>
      <c r="F17" s="67">
        <v>4</v>
      </c>
      <c r="G17" s="69">
        <f t="shared" si="1"/>
        <v>2720</v>
      </c>
      <c r="H17" s="67">
        <v>4</v>
      </c>
      <c r="I17" s="69">
        <f t="shared" si="2"/>
        <v>2720</v>
      </c>
      <c r="J17" s="67">
        <v>4</v>
      </c>
      <c r="K17" s="69">
        <f t="shared" si="3"/>
        <v>2720</v>
      </c>
      <c r="L17" s="67">
        <v>4</v>
      </c>
      <c r="M17" s="69">
        <f t="shared" si="4"/>
        <v>2720</v>
      </c>
      <c r="N17" s="69">
        <f t="shared" si="0"/>
        <v>10880</v>
      </c>
    </row>
    <row r="18" spans="1:14" ht="23.25">
      <c r="A18" s="67">
        <v>15</v>
      </c>
      <c r="B18" s="67" t="s">
        <v>560</v>
      </c>
      <c r="C18" s="67" t="s">
        <v>97</v>
      </c>
      <c r="D18" s="67">
        <v>6</v>
      </c>
      <c r="E18" s="69">
        <v>3000</v>
      </c>
      <c r="F18" s="67">
        <v>0</v>
      </c>
      <c r="G18" s="69">
        <f t="shared" si="1"/>
        <v>0</v>
      </c>
      <c r="H18" s="67">
        <v>3</v>
      </c>
      <c r="I18" s="69">
        <f t="shared" si="2"/>
        <v>9000</v>
      </c>
      <c r="J18" s="67">
        <v>0</v>
      </c>
      <c r="K18" s="69">
        <f t="shared" si="3"/>
        <v>0</v>
      </c>
      <c r="L18" s="67">
        <v>3</v>
      </c>
      <c r="M18" s="69">
        <f t="shared" si="4"/>
        <v>9000</v>
      </c>
      <c r="N18" s="69">
        <f t="shared" si="0"/>
        <v>18000</v>
      </c>
    </row>
    <row r="19" spans="1:14" ht="23.25">
      <c r="A19" s="67">
        <v>16</v>
      </c>
      <c r="B19" s="67" t="s">
        <v>561</v>
      </c>
      <c r="C19" s="67" t="s">
        <v>97</v>
      </c>
      <c r="D19" s="67">
        <v>2</v>
      </c>
      <c r="E19" s="69">
        <v>1600</v>
      </c>
      <c r="F19" s="67">
        <v>0</v>
      </c>
      <c r="G19" s="69">
        <f t="shared" si="1"/>
        <v>0</v>
      </c>
      <c r="H19" s="67">
        <v>1</v>
      </c>
      <c r="I19" s="69">
        <f t="shared" si="2"/>
        <v>1600</v>
      </c>
      <c r="J19" s="67">
        <v>0</v>
      </c>
      <c r="K19" s="69">
        <f t="shared" si="3"/>
        <v>0</v>
      </c>
      <c r="L19" s="67">
        <v>1</v>
      </c>
      <c r="M19" s="69">
        <f t="shared" si="4"/>
        <v>1600</v>
      </c>
      <c r="N19" s="69">
        <f t="shared" si="0"/>
        <v>3200</v>
      </c>
    </row>
    <row r="20" spans="1:14" ht="23.25">
      <c r="A20" s="67">
        <v>17</v>
      </c>
      <c r="B20" s="67" t="s">
        <v>562</v>
      </c>
      <c r="C20" s="67" t="s">
        <v>97</v>
      </c>
      <c r="D20" s="67">
        <v>8</v>
      </c>
      <c r="E20" s="69">
        <v>3950</v>
      </c>
      <c r="F20" s="67">
        <v>0</v>
      </c>
      <c r="G20" s="69">
        <f t="shared" si="1"/>
        <v>0</v>
      </c>
      <c r="H20" s="67">
        <v>4</v>
      </c>
      <c r="I20" s="69">
        <f t="shared" si="2"/>
        <v>15800</v>
      </c>
      <c r="J20" s="67">
        <v>0</v>
      </c>
      <c r="K20" s="69">
        <f t="shared" si="3"/>
        <v>0</v>
      </c>
      <c r="L20" s="67">
        <v>4</v>
      </c>
      <c r="M20" s="69">
        <f t="shared" si="4"/>
        <v>15800</v>
      </c>
      <c r="N20" s="69">
        <f t="shared" si="0"/>
        <v>31600</v>
      </c>
    </row>
    <row r="21" spans="1:14" ht="23.25">
      <c r="A21" s="404" t="s">
        <v>196</v>
      </c>
      <c r="B21" s="404" t="s">
        <v>487</v>
      </c>
      <c r="C21" s="405" t="s">
        <v>535</v>
      </c>
      <c r="D21" s="60" t="s">
        <v>536</v>
      </c>
      <c r="E21" s="61" t="s">
        <v>537</v>
      </c>
      <c r="F21" s="406" t="s">
        <v>538</v>
      </c>
      <c r="G21" s="402"/>
      <c r="H21" s="402" t="s">
        <v>539</v>
      </c>
      <c r="I21" s="402"/>
      <c r="J21" s="402" t="s">
        <v>540</v>
      </c>
      <c r="K21" s="402"/>
      <c r="L21" s="402" t="s">
        <v>541</v>
      </c>
      <c r="M21" s="403"/>
      <c r="N21" s="60" t="s">
        <v>542</v>
      </c>
    </row>
    <row r="22" spans="1:14" ht="23.25">
      <c r="A22" s="404"/>
      <c r="B22" s="404"/>
      <c r="C22" s="405"/>
      <c r="D22" s="62" t="s">
        <v>543</v>
      </c>
      <c r="E22" s="63" t="s">
        <v>544</v>
      </c>
      <c r="F22" s="64" t="s">
        <v>484</v>
      </c>
      <c r="G22" s="65" t="s">
        <v>542</v>
      </c>
      <c r="H22" s="65" t="s">
        <v>484</v>
      </c>
      <c r="I22" s="65" t="s">
        <v>542</v>
      </c>
      <c r="J22" s="65" t="s">
        <v>484</v>
      </c>
      <c r="K22" s="65" t="s">
        <v>542</v>
      </c>
      <c r="L22" s="65" t="s">
        <v>484</v>
      </c>
      <c r="M22" s="66" t="s">
        <v>542</v>
      </c>
      <c r="N22" s="62" t="s">
        <v>543</v>
      </c>
    </row>
    <row r="23" spans="1:14" ht="23.25">
      <c r="A23" s="67">
        <v>18</v>
      </c>
      <c r="B23" s="67" t="s">
        <v>563</v>
      </c>
      <c r="C23" s="67" t="s">
        <v>97</v>
      </c>
      <c r="D23" s="67">
        <v>8</v>
      </c>
      <c r="E23" s="69">
        <v>3600</v>
      </c>
      <c r="F23" s="67">
        <v>2</v>
      </c>
      <c r="G23" s="69">
        <f t="shared" si="1"/>
        <v>7200</v>
      </c>
      <c r="H23" s="67">
        <v>2</v>
      </c>
      <c r="I23" s="69">
        <f t="shared" si="2"/>
        <v>7200</v>
      </c>
      <c r="J23" s="67">
        <v>2</v>
      </c>
      <c r="K23" s="69">
        <f t="shared" si="3"/>
        <v>7200</v>
      </c>
      <c r="L23" s="67">
        <v>2</v>
      </c>
      <c r="M23" s="69">
        <f t="shared" si="4"/>
        <v>7200</v>
      </c>
      <c r="N23" s="69">
        <f t="shared" si="0"/>
        <v>28800</v>
      </c>
    </row>
    <row r="24" spans="1:14" ht="23.25">
      <c r="A24" s="67">
        <v>19</v>
      </c>
      <c r="B24" s="67" t="s">
        <v>564</v>
      </c>
      <c r="C24" s="67" t="s">
        <v>97</v>
      </c>
      <c r="D24" s="67">
        <v>12</v>
      </c>
      <c r="E24" s="69">
        <v>600</v>
      </c>
      <c r="F24" s="67">
        <v>3</v>
      </c>
      <c r="G24" s="69">
        <f t="shared" si="1"/>
        <v>1800</v>
      </c>
      <c r="H24" s="67">
        <v>3</v>
      </c>
      <c r="I24" s="69">
        <f t="shared" si="2"/>
        <v>1800</v>
      </c>
      <c r="J24" s="67">
        <v>3</v>
      </c>
      <c r="K24" s="69">
        <f t="shared" si="3"/>
        <v>1800</v>
      </c>
      <c r="L24" s="67">
        <v>3</v>
      </c>
      <c r="M24" s="69">
        <f t="shared" si="4"/>
        <v>1800</v>
      </c>
      <c r="N24" s="69">
        <f t="shared" si="0"/>
        <v>7200</v>
      </c>
    </row>
    <row r="25" spans="1:14" ht="23.25">
      <c r="A25" s="67">
        <v>20</v>
      </c>
      <c r="B25" s="67" t="s">
        <v>565</v>
      </c>
      <c r="C25" s="67" t="s">
        <v>19</v>
      </c>
      <c r="D25" s="67">
        <v>8</v>
      </c>
      <c r="E25" s="69">
        <v>5400</v>
      </c>
      <c r="F25" s="67">
        <v>2</v>
      </c>
      <c r="G25" s="69">
        <f t="shared" si="1"/>
        <v>10800</v>
      </c>
      <c r="H25" s="67">
        <v>2</v>
      </c>
      <c r="I25" s="69">
        <f t="shared" si="2"/>
        <v>10800</v>
      </c>
      <c r="J25" s="67">
        <v>2</v>
      </c>
      <c r="K25" s="69">
        <f t="shared" si="3"/>
        <v>10800</v>
      </c>
      <c r="L25" s="67">
        <v>2</v>
      </c>
      <c r="M25" s="69">
        <f t="shared" si="4"/>
        <v>10800</v>
      </c>
      <c r="N25" s="69">
        <f t="shared" si="0"/>
        <v>43200</v>
      </c>
    </row>
    <row r="26" spans="1:14" ht="23.25">
      <c r="A26" s="67">
        <v>21</v>
      </c>
      <c r="B26" s="67" t="s">
        <v>566</v>
      </c>
      <c r="C26" s="67" t="s">
        <v>85</v>
      </c>
      <c r="D26" s="67">
        <v>4</v>
      </c>
      <c r="E26" s="69">
        <v>610</v>
      </c>
      <c r="F26" s="67">
        <v>1</v>
      </c>
      <c r="G26" s="69">
        <f t="shared" si="1"/>
        <v>610</v>
      </c>
      <c r="H26" s="67">
        <v>1</v>
      </c>
      <c r="I26" s="69">
        <f t="shared" si="2"/>
        <v>610</v>
      </c>
      <c r="J26" s="67">
        <v>1</v>
      </c>
      <c r="K26" s="69">
        <f t="shared" si="3"/>
        <v>610</v>
      </c>
      <c r="L26" s="67">
        <v>1</v>
      </c>
      <c r="M26" s="69">
        <f t="shared" si="4"/>
        <v>610</v>
      </c>
      <c r="N26" s="69">
        <f t="shared" si="0"/>
        <v>2440</v>
      </c>
    </row>
    <row r="27" spans="1:14" ht="23.25">
      <c r="A27" s="67">
        <v>22</v>
      </c>
      <c r="B27" s="67" t="s">
        <v>567</v>
      </c>
      <c r="C27" s="67" t="s">
        <v>97</v>
      </c>
      <c r="D27" s="67">
        <v>6</v>
      </c>
      <c r="E27" s="69">
        <v>1600</v>
      </c>
      <c r="F27" s="67">
        <v>3</v>
      </c>
      <c r="G27" s="69">
        <f t="shared" si="1"/>
        <v>4800</v>
      </c>
      <c r="H27" s="67">
        <v>0</v>
      </c>
      <c r="I27" s="69">
        <f t="shared" si="2"/>
        <v>0</v>
      </c>
      <c r="J27" s="67">
        <v>3</v>
      </c>
      <c r="K27" s="69">
        <f t="shared" si="3"/>
        <v>4800</v>
      </c>
      <c r="L27" s="67">
        <v>0</v>
      </c>
      <c r="M27" s="69">
        <f t="shared" si="4"/>
        <v>0</v>
      </c>
      <c r="N27" s="69">
        <f t="shared" si="0"/>
        <v>9600</v>
      </c>
    </row>
    <row r="28" spans="1:14" ht="23.25">
      <c r="A28" s="67">
        <v>23</v>
      </c>
      <c r="B28" s="67" t="s">
        <v>568</v>
      </c>
      <c r="C28" s="67" t="s">
        <v>19</v>
      </c>
      <c r="D28" s="67">
        <v>40</v>
      </c>
      <c r="E28" s="69">
        <v>375</v>
      </c>
      <c r="F28" s="67">
        <v>10</v>
      </c>
      <c r="G28" s="69">
        <f t="shared" si="1"/>
        <v>3750</v>
      </c>
      <c r="H28" s="67">
        <v>10</v>
      </c>
      <c r="I28" s="69">
        <f t="shared" si="2"/>
        <v>3750</v>
      </c>
      <c r="J28" s="67">
        <v>10</v>
      </c>
      <c r="K28" s="69">
        <f t="shared" si="3"/>
        <v>3750</v>
      </c>
      <c r="L28" s="67">
        <v>10</v>
      </c>
      <c r="M28" s="69">
        <f t="shared" si="4"/>
        <v>3750</v>
      </c>
      <c r="N28" s="69">
        <f t="shared" si="0"/>
        <v>15000</v>
      </c>
    </row>
    <row r="29" spans="1:14" ht="23.25">
      <c r="A29" s="67">
        <v>24</v>
      </c>
      <c r="B29" s="67" t="s">
        <v>569</v>
      </c>
      <c r="C29" s="67" t="s">
        <v>97</v>
      </c>
      <c r="D29" s="67">
        <v>20</v>
      </c>
      <c r="E29" s="69">
        <v>3000</v>
      </c>
      <c r="F29" s="67">
        <v>5</v>
      </c>
      <c r="G29" s="69">
        <f t="shared" si="1"/>
        <v>15000</v>
      </c>
      <c r="H29" s="67">
        <v>5</v>
      </c>
      <c r="I29" s="69">
        <f t="shared" si="2"/>
        <v>15000</v>
      </c>
      <c r="J29" s="67">
        <v>5</v>
      </c>
      <c r="K29" s="69">
        <f t="shared" si="3"/>
        <v>15000</v>
      </c>
      <c r="L29" s="67">
        <v>5</v>
      </c>
      <c r="M29" s="69">
        <f t="shared" si="4"/>
        <v>15000</v>
      </c>
      <c r="N29" s="69">
        <f t="shared" si="0"/>
        <v>60000</v>
      </c>
    </row>
    <row r="30" spans="1:14" ht="23.25">
      <c r="A30" s="67">
        <v>25</v>
      </c>
      <c r="B30" s="67" t="s">
        <v>570</v>
      </c>
      <c r="C30" s="67" t="s">
        <v>3</v>
      </c>
      <c r="D30" s="67">
        <v>80</v>
      </c>
      <c r="E30" s="69">
        <v>115</v>
      </c>
      <c r="F30" s="67">
        <v>20</v>
      </c>
      <c r="G30" s="69">
        <f t="shared" si="1"/>
        <v>2300</v>
      </c>
      <c r="H30" s="67">
        <v>20</v>
      </c>
      <c r="I30" s="69">
        <f t="shared" si="2"/>
        <v>2300</v>
      </c>
      <c r="J30" s="67">
        <v>20</v>
      </c>
      <c r="K30" s="69">
        <f t="shared" si="3"/>
        <v>2300</v>
      </c>
      <c r="L30" s="67">
        <v>20</v>
      </c>
      <c r="M30" s="69">
        <f t="shared" si="4"/>
        <v>2300</v>
      </c>
      <c r="N30" s="69">
        <f t="shared" si="0"/>
        <v>9200</v>
      </c>
    </row>
    <row r="31" spans="1:14" ht="23.25">
      <c r="A31" s="67">
        <v>26</v>
      </c>
      <c r="B31" s="67" t="s">
        <v>571</v>
      </c>
      <c r="C31" s="67" t="s">
        <v>3</v>
      </c>
      <c r="D31" s="67">
        <v>400</v>
      </c>
      <c r="E31" s="69">
        <v>95</v>
      </c>
      <c r="F31" s="67">
        <v>100</v>
      </c>
      <c r="G31" s="69">
        <f t="shared" si="1"/>
        <v>9500</v>
      </c>
      <c r="H31" s="67">
        <v>100</v>
      </c>
      <c r="I31" s="69">
        <f t="shared" si="2"/>
        <v>9500</v>
      </c>
      <c r="J31" s="67">
        <v>100</v>
      </c>
      <c r="K31" s="69">
        <f t="shared" si="3"/>
        <v>9500</v>
      </c>
      <c r="L31" s="67">
        <v>100</v>
      </c>
      <c r="M31" s="69">
        <f t="shared" si="4"/>
        <v>9500</v>
      </c>
      <c r="N31" s="69">
        <f t="shared" si="0"/>
        <v>38000</v>
      </c>
    </row>
    <row r="32" spans="1:14" ht="23.25">
      <c r="A32" s="67">
        <v>27</v>
      </c>
      <c r="B32" s="67" t="s">
        <v>572</v>
      </c>
      <c r="C32" s="67" t="s">
        <v>124</v>
      </c>
      <c r="D32" s="67">
        <v>12</v>
      </c>
      <c r="E32" s="69">
        <v>380</v>
      </c>
      <c r="F32" s="67">
        <v>3</v>
      </c>
      <c r="G32" s="69">
        <f t="shared" si="1"/>
        <v>1140</v>
      </c>
      <c r="H32" s="67">
        <v>3</v>
      </c>
      <c r="I32" s="69">
        <f t="shared" si="2"/>
        <v>1140</v>
      </c>
      <c r="J32" s="67">
        <v>3</v>
      </c>
      <c r="K32" s="69">
        <f t="shared" si="3"/>
        <v>1140</v>
      </c>
      <c r="L32" s="67">
        <v>3</v>
      </c>
      <c r="M32" s="69">
        <f t="shared" si="4"/>
        <v>1140</v>
      </c>
      <c r="N32" s="69">
        <f t="shared" si="0"/>
        <v>4560</v>
      </c>
    </row>
    <row r="33" spans="1:14" ht="23.25">
      <c r="A33" s="67">
        <v>28</v>
      </c>
      <c r="B33" s="67" t="s">
        <v>573</v>
      </c>
      <c r="C33" s="67" t="s">
        <v>93</v>
      </c>
      <c r="D33" s="67">
        <v>40</v>
      </c>
      <c r="E33" s="69">
        <v>320</v>
      </c>
      <c r="F33" s="67">
        <v>10</v>
      </c>
      <c r="G33" s="69">
        <f t="shared" si="1"/>
        <v>3200</v>
      </c>
      <c r="H33" s="67">
        <v>10</v>
      </c>
      <c r="I33" s="69">
        <f t="shared" si="2"/>
        <v>3200</v>
      </c>
      <c r="J33" s="67">
        <v>10</v>
      </c>
      <c r="K33" s="69">
        <f t="shared" si="3"/>
        <v>3200</v>
      </c>
      <c r="L33" s="67">
        <v>10</v>
      </c>
      <c r="M33" s="69">
        <f t="shared" si="4"/>
        <v>3200</v>
      </c>
      <c r="N33" s="69">
        <f t="shared" si="0"/>
        <v>12800</v>
      </c>
    </row>
    <row r="34" spans="1:14" ht="23.25">
      <c r="A34" s="67">
        <v>29</v>
      </c>
      <c r="B34" s="67" t="s">
        <v>574</v>
      </c>
      <c r="C34" s="67" t="s">
        <v>85</v>
      </c>
      <c r="D34" s="67">
        <v>8</v>
      </c>
      <c r="E34" s="69">
        <v>650</v>
      </c>
      <c r="F34" s="67">
        <v>2</v>
      </c>
      <c r="G34" s="69">
        <f t="shared" si="1"/>
        <v>1300</v>
      </c>
      <c r="H34" s="67">
        <v>2</v>
      </c>
      <c r="I34" s="69">
        <f t="shared" si="2"/>
        <v>1300</v>
      </c>
      <c r="J34" s="67">
        <v>2</v>
      </c>
      <c r="K34" s="69">
        <f t="shared" si="3"/>
        <v>1300</v>
      </c>
      <c r="L34" s="67">
        <v>2</v>
      </c>
      <c r="M34" s="69">
        <f t="shared" si="4"/>
        <v>1300</v>
      </c>
      <c r="N34" s="69">
        <f t="shared" si="0"/>
        <v>5200</v>
      </c>
    </row>
    <row r="35" spans="1:14" ht="23.25">
      <c r="A35" s="67">
        <v>30</v>
      </c>
      <c r="B35" s="67" t="s">
        <v>575</v>
      </c>
      <c r="C35" s="67" t="s">
        <v>19</v>
      </c>
      <c r="D35" s="67">
        <v>12</v>
      </c>
      <c r="E35" s="69">
        <v>380</v>
      </c>
      <c r="F35" s="67">
        <v>0</v>
      </c>
      <c r="G35" s="69">
        <f t="shared" si="1"/>
        <v>0</v>
      </c>
      <c r="H35" s="67">
        <v>6</v>
      </c>
      <c r="I35" s="69">
        <f t="shared" si="2"/>
        <v>2280</v>
      </c>
      <c r="J35" s="67">
        <v>0</v>
      </c>
      <c r="K35" s="69">
        <f t="shared" si="3"/>
        <v>0</v>
      </c>
      <c r="L35" s="67">
        <v>6</v>
      </c>
      <c r="M35" s="69">
        <f t="shared" si="4"/>
        <v>2280</v>
      </c>
      <c r="N35" s="69">
        <f t="shared" si="0"/>
        <v>4560</v>
      </c>
    </row>
    <row r="36" spans="1:14" ht="23.25">
      <c r="A36" s="67">
        <v>31</v>
      </c>
      <c r="B36" s="67" t="s">
        <v>576</v>
      </c>
      <c r="C36" s="67" t="s">
        <v>3</v>
      </c>
      <c r="D36" s="67">
        <v>6</v>
      </c>
      <c r="E36" s="69">
        <v>85</v>
      </c>
      <c r="F36" s="67">
        <v>6</v>
      </c>
      <c r="G36" s="69">
        <f t="shared" si="1"/>
        <v>510</v>
      </c>
      <c r="H36" s="67">
        <v>0</v>
      </c>
      <c r="I36" s="69">
        <f t="shared" si="2"/>
        <v>0</v>
      </c>
      <c r="J36" s="67">
        <v>0</v>
      </c>
      <c r="K36" s="69">
        <f t="shared" si="3"/>
        <v>0</v>
      </c>
      <c r="L36" s="67">
        <v>0</v>
      </c>
      <c r="M36" s="69">
        <f t="shared" si="4"/>
        <v>0</v>
      </c>
      <c r="N36" s="69">
        <f t="shared" si="0"/>
        <v>510</v>
      </c>
    </row>
    <row r="37" spans="1:14" ht="23.25">
      <c r="A37" s="67">
        <v>32</v>
      </c>
      <c r="B37" s="67" t="s">
        <v>577</v>
      </c>
      <c r="C37" s="67" t="s">
        <v>19</v>
      </c>
      <c r="D37" s="67">
        <v>16</v>
      </c>
      <c r="E37" s="69">
        <v>310</v>
      </c>
      <c r="F37" s="67">
        <v>4</v>
      </c>
      <c r="G37" s="69">
        <f t="shared" si="1"/>
        <v>1240</v>
      </c>
      <c r="H37" s="67">
        <v>4</v>
      </c>
      <c r="I37" s="69">
        <f t="shared" si="2"/>
        <v>1240</v>
      </c>
      <c r="J37" s="67">
        <v>4</v>
      </c>
      <c r="K37" s="69">
        <f t="shared" si="3"/>
        <v>1240</v>
      </c>
      <c r="L37" s="67">
        <v>4</v>
      </c>
      <c r="M37" s="69">
        <f t="shared" si="4"/>
        <v>1240</v>
      </c>
      <c r="N37" s="69">
        <f t="shared" si="0"/>
        <v>4960</v>
      </c>
    </row>
    <row r="38" spans="1:14" ht="23.25">
      <c r="A38" s="67">
        <v>33</v>
      </c>
      <c r="B38" s="67" t="s">
        <v>578</v>
      </c>
      <c r="C38" s="67" t="s">
        <v>19</v>
      </c>
      <c r="D38" s="67">
        <v>48</v>
      </c>
      <c r="E38" s="69">
        <v>510</v>
      </c>
      <c r="F38" s="67">
        <v>12</v>
      </c>
      <c r="G38" s="69">
        <f t="shared" si="1"/>
        <v>6120</v>
      </c>
      <c r="H38" s="67">
        <v>12</v>
      </c>
      <c r="I38" s="69">
        <f t="shared" si="2"/>
        <v>6120</v>
      </c>
      <c r="J38" s="67">
        <v>12</v>
      </c>
      <c r="K38" s="69">
        <f t="shared" si="3"/>
        <v>6120</v>
      </c>
      <c r="L38" s="67">
        <v>12</v>
      </c>
      <c r="M38" s="69">
        <f t="shared" si="4"/>
        <v>6120</v>
      </c>
      <c r="N38" s="69">
        <f t="shared" si="0"/>
        <v>24480</v>
      </c>
    </row>
    <row r="39" spans="1:14" ht="23.25">
      <c r="A39" s="67">
        <v>34</v>
      </c>
      <c r="B39" s="67" t="s">
        <v>579</v>
      </c>
      <c r="C39" s="67" t="s">
        <v>19</v>
      </c>
      <c r="D39" s="67">
        <v>96</v>
      </c>
      <c r="E39" s="69">
        <v>265</v>
      </c>
      <c r="F39" s="67">
        <v>24</v>
      </c>
      <c r="G39" s="69">
        <f t="shared" si="1"/>
        <v>6360</v>
      </c>
      <c r="H39" s="67">
        <v>24</v>
      </c>
      <c r="I39" s="69">
        <f t="shared" si="2"/>
        <v>6360</v>
      </c>
      <c r="J39" s="67">
        <v>24</v>
      </c>
      <c r="K39" s="69">
        <f t="shared" si="3"/>
        <v>6360</v>
      </c>
      <c r="L39" s="67">
        <v>24</v>
      </c>
      <c r="M39" s="69">
        <f t="shared" si="4"/>
        <v>6360</v>
      </c>
      <c r="N39" s="69">
        <f t="shared" si="0"/>
        <v>25440</v>
      </c>
    </row>
    <row r="40" spans="1:14" ht="23.25">
      <c r="A40" s="67">
        <v>35</v>
      </c>
      <c r="B40" s="67" t="s">
        <v>580</v>
      </c>
      <c r="C40" s="67" t="s">
        <v>19</v>
      </c>
      <c r="D40" s="67">
        <v>24</v>
      </c>
      <c r="E40" s="69">
        <v>2718</v>
      </c>
      <c r="F40" s="67">
        <v>6</v>
      </c>
      <c r="G40" s="69">
        <f t="shared" si="1"/>
        <v>16308</v>
      </c>
      <c r="H40" s="67">
        <v>6</v>
      </c>
      <c r="I40" s="69">
        <f t="shared" si="2"/>
        <v>16308</v>
      </c>
      <c r="J40" s="67">
        <v>6</v>
      </c>
      <c r="K40" s="69">
        <f t="shared" si="3"/>
        <v>16308</v>
      </c>
      <c r="L40" s="67">
        <v>6</v>
      </c>
      <c r="M40" s="69">
        <f t="shared" si="4"/>
        <v>16308</v>
      </c>
      <c r="N40" s="69">
        <f t="shared" si="0"/>
        <v>65232</v>
      </c>
    </row>
    <row r="41" spans="1:14" ht="23.25">
      <c r="A41" s="404" t="s">
        <v>196</v>
      </c>
      <c r="B41" s="404" t="s">
        <v>487</v>
      </c>
      <c r="C41" s="405" t="s">
        <v>535</v>
      </c>
      <c r="D41" s="60" t="s">
        <v>536</v>
      </c>
      <c r="E41" s="61" t="s">
        <v>537</v>
      </c>
      <c r="F41" s="406" t="s">
        <v>538</v>
      </c>
      <c r="G41" s="402"/>
      <c r="H41" s="402" t="s">
        <v>539</v>
      </c>
      <c r="I41" s="402"/>
      <c r="J41" s="402" t="s">
        <v>540</v>
      </c>
      <c r="K41" s="402"/>
      <c r="L41" s="402" t="s">
        <v>541</v>
      </c>
      <c r="M41" s="403"/>
      <c r="N41" s="60" t="s">
        <v>542</v>
      </c>
    </row>
    <row r="42" spans="1:14" ht="23.25">
      <c r="A42" s="404"/>
      <c r="B42" s="404"/>
      <c r="C42" s="405"/>
      <c r="D42" s="62" t="s">
        <v>543</v>
      </c>
      <c r="E42" s="63" t="s">
        <v>544</v>
      </c>
      <c r="F42" s="64" t="s">
        <v>484</v>
      </c>
      <c r="G42" s="65" t="s">
        <v>542</v>
      </c>
      <c r="H42" s="65" t="s">
        <v>484</v>
      </c>
      <c r="I42" s="65" t="s">
        <v>542</v>
      </c>
      <c r="J42" s="65" t="s">
        <v>484</v>
      </c>
      <c r="K42" s="65" t="s">
        <v>542</v>
      </c>
      <c r="L42" s="65" t="s">
        <v>484</v>
      </c>
      <c r="M42" s="66" t="s">
        <v>542</v>
      </c>
      <c r="N42" s="62" t="s">
        <v>543</v>
      </c>
    </row>
    <row r="43" spans="1:14" ht="23.25">
      <c r="A43" s="67">
        <v>36</v>
      </c>
      <c r="B43" s="67" t="s">
        <v>581</v>
      </c>
      <c r="C43" s="67" t="s">
        <v>19</v>
      </c>
      <c r="D43" s="67">
        <v>28</v>
      </c>
      <c r="E43" s="69">
        <v>2140</v>
      </c>
      <c r="F43" s="67">
        <v>14</v>
      </c>
      <c r="G43" s="69">
        <f t="shared" si="1"/>
        <v>29960</v>
      </c>
      <c r="H43" s="67">
        <v>0</v>
      </c>
      <c r="I43" s="69">
        <f t="shared" si="2"/>
        <v>0</v>
      </c>
      <c r="J43" s="67">
        <v>14</v>
      </c>
      <c r="K43" s="69">
        <f t="shared" si="3"/>
        <v>29960</v>
      </c>
      <c r="L43" s="67">
        <v>0</v>
      </c>
      <c r="M43" s="69">
        <f t="shared" si="4"/>
        <v>0</v>
      </c>
      <c r="N43" s="69">
        <f t="shared" si="0"/>
        <v>59920</v>
      </c>
    </row>
    <row r="44" spans="1:14" ht="23.25">
      <c r="A44" s="67">
        <v>37</v>
      </c>
      <c r="B44" s="67" t="s">
        <v>582</v>
      </c>
      <c r="C44" s="67" t="s">
        <v>19</v>
      </c>
      <c r="D44" s="67">
        <v>20</v>
      </c>
      <c r="E44" s="69">
        <v>350</v>
      </c>
      <c r="F44" s="67">
        <v>5</v>
      </c>
      <c r="G44" s="69">
        <f t="shared" si="1"/>
        <v>1750</v>
      </c>
      <c r="H44" s="67">
        <v>5</v>
      </c>
      <c r="I44" s="69">
        <f t="shared" si="2"/>
        <v>1750</v>
      </c>
      <c r="J44" s="67">
        <v>5</v>
      </c>
      <c r="K44" s="69">
        <f t="shared" si="3"/>
        <v>1750</v>
      </c>
      <c r="L44" s="67">
        <v>5</v>
      </c>
      <c r="M44" s="69">
        <f t="shared" si="4"/>
        <v>1750</v>
      </c>
      <c r="N44" s="69">
        <f t="shared" si="0"/>
        <v>7000</v>
      </c>
    </row>
    <row r="45" spans="1:14" ht="23.25">
      <c r="A45" s="67">
        <v>38</v>
      </c>
      <c r="B45" s="67" t="s">
        <v>583</v>
      </c>
      <c r="C45" s="67" t="s">
        <v>19</v>
      </c>
      <c r="D45" s="67">
        <v>16</v>
      </c>
      <c r="E45" s="69">
        <v>335</v>
      </c>
      <c r="F45" s="67">
        <v>4</v>
      </c>
      <c r="G45" s="69">
        <f t="shared" si="1"/>
        <v>1340</v>
      </c>
      <c r="H45" s="67">
        <v>4</v>
      </c>
      <c r="I45" s="69">
        <f t="shared" si="2"/>
        <v>1340</v>
      </c>
      <c r="J45" s="67">
        <v>4</v>
      </c>
      <c r="K45" s="69">
        <f t="shared" si="3"/>
        <v>1340</v>
      </c>
      <c r="L45" s="67">
        <v>4</v>
      </c>
      <c r="M45" s="69">
        <f t="shared" si="4"/>
        <v>1340</v>
      </c>
      <c r="N45" s="69">
        <f t="shared" si="0"/>
        <v>5360</v>
      </c>
    </row>
    <row r="46" spans="1:14" ht="23.25">
      <c r="A46" s="67">
        <v>39</v>
      </c>
      <c r="B46" s="67" t="s">
        <v>584</v>
      </c>
      <c r="C46" s="67" t="s">
        <v>97</v>
      </c>
      <c r="D46" s="67">
        <v>4</v>
      </c>
      <c r="E46" s="69">
        <v>3120</v>
      </c>
      <c r="F46" s="67">
        <v>1</v>
      </c>
      <c r="G46" s="69">
        <f t="shared" si="1"/>
        <v>3120</v>
      </c>
      <c r="H46" s="67">
        <v>1</v>
      </c>
      <c r="I46" s="69">
        <f t="shared" si="2"/>
        <v>3120</v>
      </c>
      <c r="J46" s="67">
        <v>1</v>
      </c>
      <c r="K46" s="69">
        <f t="shared" si="3"/>
        <v>3120</v>
      </c>
      <c r="L46" s="67">
        <v>1</v>
      </c>
      <c r="M46" s="69">
        <f t="shared" si="4"/>
        <v>3120</v>
      </c>
      <c r="N46" s="69">
        <f t="shared" si="0"/>
        <v>12480</v>
      </c>
    </row>
    <row r="47" spans="1:14" ht="23.25">
      <c r="A47" s="67">
        <v>40</v>
      </c>
      <c r="B47" s="67" t="s">
        <v>585</v>
      </c>
      <c r="C47" s="67" t="s">
        <v>586</v>
      </c>
      <c r="D47" s="67">
        <v>8</v>
      </c>
      <c r="E47" s="69">
        <v>2625</v>
      </c>
      <c r="F47" s="67">
        <v>2</v>
      </c>
      <c r="G47" s="69">
        <f t="shared" si="1"/>
        <v>5250</v>
      </c>
      <c r="H47" s="67">
        <v>2</v>
      </c>
      <c r="I47" s="69">
        <f t="shared" si="2"/>
        <v>5250</v>
      </c>
      <c r="J47" s="67">
        <v>2</v>
      </c>
      <c r="K47" s="69">
        <f t="shared" si="3"/>
        <v>5250</v>
      </c>
      <c r="L47" s="67">
        <v>2</v>
      </c>
      <c r="M47" s="69">
        <f t="shared" si="4"/>
        <v>5250</v>
      </c>
      <c r="N47" s="69">
        <f t="shared" si="0"/>
        <v>21000</v>
      </c>
    </row>
    <row r="48" spans="1:14" ht="23.25">
      <c r="A48" s="67">
        <v>41</v>
      </c>
      <c r="B48" s="67" t="s">
        <v>587</v>
      </c>
      <c r="C48" s="67" t="s">
        <v>586</v>
      </c>
      <c r="D48" s="67">
        <v>24</v>
      </c>
      <c r="E48" s="69">
        <v>57</v>
      </c>
      <c r="F48" s="67">
        <v>6</v>
      </c>
      <c r="G48" s="69">
        <f t="shared" si="1"/>
        <v>342</v>
      </c>
      <c r="H48" s="67">
        <v>6</v>
      </c>
      <c r="I48" s="69">
        <f t="shared" si="2"/>
        <v>342</v>
      </c>
      <c r="J48" s="67">
        <v>6</v>
      </c>
      <c r="K48" s="69">
        <f t="shared" si="3"/>
        <v>342</v>
      </c>
      <c r="L48" s="67">
        <v>6</v>
      </c>
      <c r="M48" s="69">
        <f t="shared" si="4"/>
        <v>342</v>
      </c>
      <c r="N48" s="69">
        <f t="shared" si="0"/>
        <v>1368</v>
      </c>
    </row>
    <row r="49" spans="1:14" ht="23.25">
      <c r="A49" s="67">
        <v>42</v>
      </c>
      <c r="B49" s="67" t="s">
        <v>588</v>
      </c>
      <c r="C49" s="67" t="s">
        <v>19</v>
      </c>
      <c r="D49" s="67">
        <v>40</v>
      </c>
      <c r="E49" s="69">
        <v>550</v>
      </c>
      <c r="F49" s="67">
        <v>10</v>
      </c>
      <c r="G49" s="69">
        <f t="shared" si="1"/>
        <v>5500</v>
      </c>
      <c r="H49" s="67">
        <v>10</v>
      </c>
      <c r="I49" s="69">
        <f t="shared" si="2"/>
        <v>5500</v>
      </c>
      <c r="J49" s="67">
        <v>10</v>
      </c>
      <c r="K49" s="69">
        <f t="shared" si="3"/>
        <v>5500</v>
      </c>
      <c r="L49" s="67">
        <v>10</v>
      </c>
      <c r="M49" s="69">
        <f t="shared" si="4"/>
        <v>5500</v>
      </c>
      <c r="N49" s="69">
        <f t="shared" si="0"/>
        <v>22000</v>
      </c>
    </row>
    <row r="50" spans="1:14" ht="23.25">
      <c r="A50" s="67">
        <v>43</v>
      </c>
      <c r="B50" s="67" t="s">
        <v>589</v>
      </c>
      <c r="C50" s="67" t="s">
        <v>93</v>
      </c>
      <c r="D50" s="67">
        <v>30</v>
      </c>
      <c r="E50" s="69">
        <v>160</v>
      </c>
      <c r="F50" s="67">
        <v>15</v>
      </c>
      <c r="G50" s="69">
        <f t="shared" si="1"/>
        <v>2400</v>
      </c>
      <c r="H50" s="67">
        <v>0</v>
      </c>
      <c r="I50" s="69">
        <f t="shared" si="2"/>
        <v>0</v>
      </c>
      <c r="J50" s="67">
        <v>15</v>
      </c>
      <c r="K50" s="69">
        <f t="shared" si="3"/>
        <v>2400</v>
      </c>
      <c r="L50" s="67">
        <v>0</v>
      </c>
      <c r="M50" s="69">
        <f t="shared" si="4"/>
        <v>0</v>
      </c>
      <c r="N50" s="69">
        <f t="shared" si="0"/>
        <v>4800</v>
      </c>
    </row>
    <row r="51" spans="1:14" ht="23.25">
      <c r="A51" s="67">
        <v>44</v>
      </c>
      <c r="B51" s="67" t="s">
        <v>590</v>
      </c>
      <c r="C51" s="67" t="s">
        <v>9</v>
      </c>
      <c r="D51" s="67">
        <v>4</v>
      </c>
      <c r="E51" s="69">
        <v>2500</v>
      </c>
      <c r="F51" s="67">
        <v>1</v>
      </c>
      <c r="G51" s="69">
        <f t="shared" si="1"/>
        <v>2500</v>
      </c>
      <c r="H51" s="67">
        <v>1</v>
      </c>
      <c r="I51" s="69">
        <f t="shared" si="2"/>
        <v>2500</v>
      </c>
      <c r="J51" s="67">
        <v>1</v>
      </c>
      <c r="K51" s="69">
        <f t="shared" si="3"/>
        <v>2500</v>
      </c>
      <c r="L51" s="67">
        <v>1</v>
      </c>
      <c r="M51" s="69">
        <f t="shared" si="4"/>
        <v>2500</v>
      </c>
      <c r="N51" s="69">
        <f t="shared" si="0"/>
        <v>10000</v>
      </c>
    </row>
    <row r="52" spans="1:14" ht="23.25">
      <c r="A52" s="67">
        <v>45</v>
      </c>
      <c r="B52" s="67" t="s">
        <v>591</v>
      </c>
      <c r="C52" s="67" t="s">
        <v>97</v>
      </c>
      <c r="D52" s="67">
        <v>8</v>
      </c>
      <c r="E52" s="69">
        <v>2850</v>
      </c>
      <c r="F52" s="67">
        <v>2</v>
      </c>
      <c r="G52" s="69">
        <f t="shared" si="1"/>
        <v>5700</v>
      </c>
      <c r="H52" s="67">
        <v>2</v>
      </c>
      <c r="I52" s="69">
        <f t="shared" si="2"/>
        <v>5700</v>
      </c>
      <c r="J52" s="67">
        <v>2</v>
      </c>
      <c r="K52" s="69">
        <f t="shared" si="3"/>
        <v>5700</v>
      </c>
      <c r="L52" s="67">
        <v>2</v>
      </c>
      <c r="M52" s="69">
        <f t="shared" si="4"/>
        <v>5700</v>
      </c>
      <c r="N52" s="69">
        <f t="shared" si="0"/>
        <v>22800</v>
      </c>
    </row>
    <row r="53" spans="1:14" ht="23.25">
      <c r="A53" s="67">
        <v>46</v>
      </c>
      <c r="B53" s="67" t="s">
        <v>592</v>
      </c>
      <c r="C53" s="67" t="s">
        <v>85</v>
      </c>
      <c r="D53" s="67">
        <v>8</v>
      </c>
      <c r="E53" s="69">
        <v>750</v>
      </c>
      <c r="F53" s="67">
        <v>2</v>
      </c>
      <c r="G53" s="69">
        <f t="shared" si="1"/>
        <v>1500</v>
      </c>
      <c r="H53" s="67">
        <v>2</v>
      </c>
      <c r="I53" s="69">
        <f t="shared" si="2"/>
        <v>1500</v>
      </c>
      <c r="J53" s="67">
        <v>2</v>
      </c>
      <c r="K53" s="69">
        <f t="shared" si="3"/>
        <v>1500</v>
      </c>
      <c r="L53" s="67">
        <v>2</v>
      </c>
      <c r="M53" s="69">
        <f t="shared" si="4"/>
        <v>1500</v>
      </c>
      <c r="N53" s="69">
        <f t="shared" si="0"/>
        <v>6000</v>
      </c>
    </row>
    <row r="54" spans="1:14" ht="23.25">
      <c r="A54" s="67">
        <v>47</v>
      </c>
      <c r="B54" s="67" t="s">
        <v>593</v>
      </c>
      <c r="C54" s="67" t="s">
        <v>19</v>
      </c>
      <c r="D54" s="67">
        <v>4</v>
      </c>
      <c r="E54" s="69">
        <v>6500</v>
      </c>
      <c r="F54" s="67">
        <v>1</v>
      </c>
      <c r="G54" s="69">
        <f t="shared" si="1"/>
        <v>6500</v>
      </c>
      <c r="H54" s="67">
        <v>1</v>
      </c>
      <c r="I54" s="69">
        <f t="shared" si="2"/>
        <v>6500</v>
      </c>
      <c r="J54" s="67">
        <v>1</v>
      </c>
      <c r="K54" s="69">
        <f t="shared" si="3"/>
        <v>6500</v>
      </c>
      <c r="L54" s="67">
        <v>1</v>
      </c>
      <c r="M54" s="69">
        <f t="shared" si="4"/>
        <v>6500</v>
      </c>
      <c r="N54" s="69">
        <f t="shared" si="0"/>
        <v>26000</v>
      </c>
    </row>
    <row r="55" spans="1:14" ht="23.25">
      <c r="A55" s="67">
        <v>48</v>
      </c>
      <c r="B55" s="67" t="s">
        <v>594</v>
      </c>
      <c r="C55" s="67" t="s">
        <v>19</v>
      </c>
      <c r="D55" s="67">
        <v>12</v>
      </c>
      <c r="E55" s="69">
        <v>2500</v>
      </c>
      <c r="F55" s="67">
        <v>3</v>
      </c>
      <c r="G55" s="69">
        <f t="shared" si="1"/>
        <v>7500</v>
      </c>
      <c r="H55" s="67">
        <v>3</v>
      </c>
      <c r="I55" s="69">
        <f t="shared" si="2"/>
        <v>7500</v>
      </c>
      <c r="J55" s="67">
        <v>3</v>
      </c>
      <c r="K55" s="69">
        <f t="shared" si="3"/>
        <v>7500</v>
      </c>
      <c r="L55" s="67">
        <v>3</v>
      </c>
      <c r="M55" s="69">
        <f t="shared" si="4"/>
        <v>7500</v>
      </c>
      <c r="N55" s="69">
        <f t="shared" si="0"/>
        <v>30000</v>
      </c>
    </row>
    <row r="56" spans="1:14" ht="23.25">
      <c r="A56" s="67">
        <v>49</v>
      </c>
      <c r="B56" s="67" t="s">
        <v>595</v>
      </c>
      <c r="C56" s="67" t="s">
        <v>19</v>
      </c>
      <c r="D56" s="67">
        <v>4</v>
      </c>
      <c r="E56" s="69">
        <v>5900</v>
      </c>
      <c r="F56" s="67">
        <v>1</v>
      </c>
      <c r="G56" s="69">
        <f t="shared" si="1"/>
        <v>5900</v>
      </c>
      <c r="H56" s="67">
        <v>1</v>
      </c>
      <c r="I56" s="69">
        <f t="shared" si="2"/>
        <v>5900</v>
      </c>
      <c r="J56" s="67">
        <v>1</v>
      </c>
      <c r="K56" s="69">
        <f t="shared" si="3"/>
        <v>5900</v>
      </c>
      <c r="L56" s="67">
        <v>1</v>
      </c>
      <c r="M56" s="69">
        <f t="shared" si="4"/>
        <v>5900</v>
      </c>
      <c r="N56" s="69">
        <f t="shared" si="0"/>
        <v>23600</v>
      </c>
    </row>
    <row r="57" spans="1:14" ht="23.25">
      <c r="A57" s="67">
        <v>50</v>
      </c>
      <c r="B57" s="67" t="s">
        <v>596</v>
      </c>
      <c r="C57" s="67" t="s">
        <v>19</v>
      </c>
      <c r="D57" s="67">
        <v>4</v>
      </c>
      <c r="E57" s="69">
        <v>1100</v>
      </c>
      <c r="F57" s="67">
        <v>1</v>
      </c>
      <c r="G57" s="69">
        <f t="shared" si="1"/>
        <v>1100</v>
      </c>
      <c r="H57" s="67">
        <v>1</v>
      </c>
      <c r="I57" s="69">
        <f t="shared" si="2"/>
        <v>1100</v>
      </c>
      <c r="J57" s="67">
        <v>1</v>
      </c>
      <c r="K57" s="69">
        <f t="shared" si="3"/>
        <v>1100</v>
      </c>
      <c r="L57" s="67">
        <v>1</v>
      </c>
      <c r="M57" s="69">
        <f t="shared" si="4"/>
        <v>1100</v>
      </c>
      <c r="N57" s="69">
        <f t="shared" si="0"/>
        <v>4400</v>
      </c>
    </row>
    <row r="58" spans="1:14" ht="23.25">
      <c r="A58" s="67">
        <v>51</v>
      </c>
      <c r="B58" s="67" t="s">
        <v>597</v>
      </c>
      <c r="C58" s="67" t="s">
        <v>97</v>
      </c>
      <c r="D58" s="67">
        <v>4</v>
      </c>
      <c r="E58" s="69">
        <v>1100</v>
      </c>
      <c r="F58" s="67">
        <v>1</v>
      </c>
      <c r="G58" s="69">
        <f t="shared" si="1"/>
        <v>1100</v>
      </c>
      <c r="H58" s="67">
        <v>1</v>
      </c>
      <c r="I58" s="69">
        <f t="shared" si="2"/>
        <v>1100</v>
      </c>
      <c r="J58" s="67">
        <v>1</v>
      </c>
      <c r="K58" s="69">
        <f t="shared" si="3"/>
        <v>1100</v>
      </c>
      <c r="L58" s="67">
        <v>1</v>
      </c>
      <c r="M58" s="69">
        <f t="shared" si="4"/>
        <v>1100</v>
      </c>
      <c r="N58" s="69">
        <f t="shared" si="0"/>
        <v>4400</v>
      </c>
    </row>
    <row r="59" spans="1:14" ht="23.25">
      <c r="A59" s="67">
        <v>52</v>
      </c>
      <c r="B59" s="67" t="s">
        <v>598</v>
      </c>
      <c r="C59" s="67" t="s">
        <v>7</v>
      </c>
      <c r="D59" s="67">
        <v>12</v>
      </c>
      <c r="E59" s="69">
        <v>750</v>
      </c>
      <c r="F59" s="67">
        <v>6</v>
      </c>
      <c r="G59" s="69">
        <f t="shared" si="1"/>
        <v>4500</v>
      </c>
      <c r="H59" s="67">
        <v>0</v>
      </c>
      <c r="I59" s="69">
        <f t="shared" si="2"/>
        <v>0</v>
      </c>
      <c r="J59" s="67">
        <v>6</v>
      </c>
      <c r="K59" s="69">
        <f t="shared" si="3"/>
        <v>4500</v>
      </c>
      <c r="L59" s="67">
        <v>0</v>
      </c>
      <c r="M59" s="69">
        <f t="shared" si="4"/>
        <v>0</v>
      </c>
      <c r="N59" s="69">
        <f t="shared" si="0"/>
        <v>9000</v>
      </c>
    </row>
    <row r="60" spans="1:14" ht="23.25">
      <c r="A60" s="67">
        <v>53</v>
      </c>
      <c r="B60" s="67" t="s">
        <v>599</v>
      </c>
      <c r="C60" s="67" t="s">
        <v>3</v>
      </c>
      <c r="D60" s="67">
        <v>2</v>
      </c>
      <c r="E60" s="69">
        <v>3750</v>
      </c>
      <c r="F60" s="67">
        <v>2</v>
      </c>
      <c r="G60" s="69">
        <f t="shared" si="1"/>
        <v>7500</v>
      </c>
      <c r="H60" s="67">
        <v>0</v>
      </c>
      <c r="I60" s="69">
        <f t="shared" si="2"/>
        <v>0</v>
      </c>
      <c r="J60" s="67">
        <v>0</v>
      </c>
      <c r="K60" s="69">
        <f t="shared" si="3"/>
        <v>0</v>
      </c>
      <c r="L60" s="67">
        <v>0</v>
      </c>
      <c r="M60" s="69">
        <f t="shared" si="4"/>
        <v>0</v>
      </c>
      <c r="N60" s="69">
        <f t="shared" si="0"/>
        <v>7500</v>
      </c>
    </row>
    <row r="61" spans="1:14" ht="23.25">
      <c r="A61" s="404" t="s">
        <v>196</v>
      </c>
      <c r="B61" s="404" t="s">
        <v>487</v>
      </c>
      <c r="C61" s="405" t="s">
        <v>535</v>
      </c>
      <c r="D61" s="60" t="s">
        <v>536</v>
      </c>
      <c r="E61" s="61" t="s">
        <v>537</v>
      </c>
      <c r="F61" s="406" t="s">
        <v>538</v>
      </c>
      <c r="G61" s="402"/>
      <c r="H61" s="402" t="s">
        <v>539</v>
      </c>
      <c r="I61" s="402"/>
      <c r="J61" s="402" t="s">
        <v>540</v>
      </c>
      <c r="K61" s="402"/>
      <c r="L61" s="402" t="s">
        <v>541</v>
      </c>
      <c r="M61" s="403"/>
      <c r="N61" s="60" t="s">
        <v>542</v>
      </c>
    </row>
    <row r="62" spans="1:14" ht="23.25">
      <c r="A62" s="404"/>
      <c r="B62" s="404"/>
      <c r="C62" s="405"/>
      <c r="D62" s="62" t="s">
        <v>543</v>
      </c>
      <c r="E62" s="63" t="s">
        <v>544</v>
      </c>
      <c r="F62" s="64" t="s">
        <v>484</v>
      </c>
      <c r="G62" s="65" t="s">
        <v>542</v>
      </c>
      <c r="H62" s="65" t="s">
        <v>484</v>
      </c>
      <c r="I62" s="65" t="s">
        <v>542</v>
      </c>
      <c r="J62" s="65" t="s">
        <v>484</v>
      </c>
      <c r="K62" s="65" t="s">
        <v>542</v>
      </c>
      <c r="L62" s="65" t="s">
        <v>484</v>
      </c>
      <c r="M62" s="66" t="s">
        <v>542</v>
      </c>
      <c r="N62" s="62" t="s">
        <v>543</v>
      </c>
    </row>
    <row r="63" spans="1:14" ht="23.25">
      <c r="A63" s="67">
        <v>54</v>
      </c>
      <c r="B63" s="67" t="s">
        <v>600</v>
      </c>
      <c r="C63" s="67" t="s">
        <v>85</v>
      </c>
      <c r="D63" s="67">
        <v>8</v>
      </c>
      <c r="E63" s="69">
        <v>1500</v>
      </c>
      <c r="F63" s="67">
        <v>2</v>
      </c>
      <c r="G63" s="69">
        <f t="shared" si="1"/>
        <v>3000</v>
      </c>
      <c r="H63" s="67">
        <v>2</v>
      </c>
      <c r="I63" s="69">
        <f aca="true" t="shared" si="5" ref="I63:I100">H63*E63</f>
        <v>3000</v>
      </c>
      <c r="J63" s="67">
        <v>2</v>
      </c>
      <c r="K63" s="69">
        <f t="shared" si="3"/>
        <v>3000</v>
      </c>
      <c r="L63" s="67">
        <v>2</v>
      </c>
      <c r="M63" s="69">
        <f t="shared" si="4"/>
        <v>3000</v>
      </c>
      <c r="N63" s="69">
        <f t="shared" si="0"/>
        <v>12000</v>
      </c>
    </row>
    <row r="64" spans="1:14" ht="23.25">
      <c r="A64" s="67">
        <v>55</v>
      </c>
      <c r="B64" s="67" t="s">
        <v>601</v>
      </c>
      <c r="C64" s="67" t="s">
        <v>19</v>
      </c>
      <c r="D64" s="67">
        <v>4</v>
      </c>
      <c r="E64" s="69">
        <v>2450</v>
      </c>
      <c r="F64" s="67">
        <v>1</v>
      </c>
      <c r="G64" s="69">
        <f t="shared" si="1"/>
        <v>2450</v>
      </c>
      <c r="H64" s="67">
        <v>1</v>
      </c>
      <c r="I64" s="69">
        <f t="shared" si="5"/>
        <v>2450</v>
      </c>
      <c r="J64" s="67">
        <v>1</v>
      </c>
      <c r="K64" s="69">
        <f t="shared" si="3"/>
        <v>2450</v>
      </c>
      <c r="L64" s="67">
        <v>1</v>
      </c>
      <c r="M64" s="69">
        <f t="shared" si="4"/>
        <v>2450</v>
      </c>
      <c r="N64" s="69">
        <f t="shared" si="0"/>
        <v>9800</v>
      </c>
    </row>
    <row r="65" spans="1:14" ht="23.25">
      <c r="A65" s="67">
        <v>56</v>
      </c>
      <c r="B65" s="67" t="s">
        <v>602</v>
      </c>
      <c r="C65" s="67" t="s">
        <v>93</v>
      </c>
      <c r="D65" s="67">
        <v>400</v>
      </c>
      <c r="E65" s="69">
        <v>65</v>
      </c>
      <c r="F65" s="67">
        <v>100</v>
      </c>
      <c r="G65" s="69">
        <f t="shared" si="1"/>
        <v>6500</v>
      </c>
      <c r="H65" s="67">
        <v>100</v>
      </c>
      <c r="I65" s="69">
        <f t="shared" si="5"/>
        <v>6500</v>
      </c>
      <c r="J65" s="67">
        <v>100</v>
      </c>
      <c r="K65" s="69">
        <f t="shared" si="3"/>
        <v>6500</v>
      </c>
      <c r="L65" s="67">
        <v>100</v>
      </c>
      <c r="M65" s="69">
        <f t="shared" si="4"/>
        <v>6500</v>
      </c>
      <c r="N65" s="69">
        <f t="shared" si="0"/>
        <v>26000</v>
      </c>
    </row>
    <row r="66" spans="1:14" ht="23.25">
      <c r="A66" s="67">
        <v>57</v>
      </c>
      <c r="B66" s="67" t="s">
        <v>603</v>
      </c>
      <c r="C66" s="67" t="s">
        <v>547</v>
      </c>
      <c r="D66" s="67">
        <v>40</v>
      </c>
      <c r="E66" s="69">
        <v>620</v>
      </c>
      <c r="F66" s="67">
        <v>10</v>
      </c>
      <c r="G66" s="69">
        <f t="shared" si="1"/>
        <v>6200</v>
      </c>
      <c r="H66" s="67">
        <v>10</v>
      </c>
      <c r="I66" s="69">
        <f t="shared" si="5"/>
        <v>6200</v>
      </c>
      <c r="J66" s="67">
        <v>10</v>
      </c>
      <c r="K66" s="69">
        <f t="shared" si="3"/>
        <v>6200</v>
      </c>
      <c r="L66" s="67">
        <v>10</v>
      </c>
      <c r="M66" s="69">
        <f t="shared" si="4"/>
        <v>6200</v>
      </c>
      <c r="N66" s="69">
        <f t="shared" si="0"/>
        <v>24800</v>
      </c>
    </row>
    <row r="67" spans="1:14" ht="23.25">
      <c r="A67" s="67">
        <v>58</v>
      </c>
      <c r="B67" s="67" t="s">
        <v>604</v>
      </c>
      <c r="C67" s="67" t="s">
        <v>91</v>
      </c>
      <c r="D67" s="67">
        <v>4</v>
      </c>
      <c r="E67" s="69">
        <v>900</v>
      </c>
      <c r="F67" s="67">
        <v>1</v>
      </c>
      <c r="G67" s="69">
        <f t="shared" si="1"/>
        <v>900</v>
      </c>
      <c r="H67" s="67">
        <v>1</v>
      </c>
      <c r="I67" s="69">
        <f t="shared" si="5"/>
        <v>900</v>
      </c>
      <c r="J67" s="67">
        <v>1</v>
      </c>
      <c r="K67" s="69">
        <f t="shared" si="3"/>
        <v>900</v>
      </c>
      <c r="L67" s="67">
        <v>1</v>
      </c>
      <c r="M67" s="69">
        <f t="shared" si="4"/>
        <v>900</v>
      </c>
      <c r="N67" s="69">
        <f t="shared" si="0"/>
        <v>3600</v>
      </c>
    </row>
    <row r="68" spans="1:14" ht="23.25">
      <c r="A68" s="67">
        <v>59</v>
      </c>
      <c r="B68" s="67" t="s">
        <v>605</v>
      </c>
      <c r="C68" s="67" t="s">
        <v>108</v>
      </c>
      <c r="D68" s="67">
        <v>12</v>
      </c>
      <c r="E68" s="69">
        <v>880</v>
      </c>
      <c r="F68" s="67">
        <v>12</v>
      </c>
      <c r="G68" s="69">
        <f t="shared" si="1"/>
        <v>10560</v>
      </c>
      <c r="H68" s="67">
        <v>0</v>
      </c>
      <c r="I68" s="69">
        <f t="shared" si="5"/>
        <v>0</v>
      </c>
      <c r="J68" s="67">
        <v>0</v>
      </c>
      <c r="K68" s="69">
        <f t="shared" si="3"/>
        <v>0</v>
      </c>
      <c r="L68" s="67">
        <v>0</v>
      </c>
      <c r="M68" s="69">
        <f t="shared" si="4"/>
        <v>0</v>
      </c>
      <c r="N68" s="69">
        <f t="shared" si="0"/>
        <v>10560</v>
      </c>
    </row>
    <row r="69" spans="1:14" ht="23.25">
      <c r="A69" s="67">
        <v>60</v>
      </c>
      <c r="B69" s="67" t="s">
        <v>606</v>
      </c>
      <c r="C69" s="67" t="s">
        <v>97</v>
      </c>
      <c r="D69" s="67">
        <v>1</v>
      </c>
      <c r="E69" s="69">
        <v>30000</v>
      </c>
      <c r="F69" s="67">
        <v>1</v>
      </c>
      <c r="G69" s="69">
        <f t="shared" si="1"/>
        <v>30000</v>
      </c>
      <c r="H69" s="67">
        <v>0</v>
      </c>
      <c r="I69" s="69">
        <f t="shared" si="5"/>
        <v>0</v>
      </c>
      <c r="J69" s="67">
        <v>0</v>
      </c>
      <c r="K69" s="69">
        <f t="shared" si="3"/>
        <v>0</v>
      </c>
      <c r="L69" s="67">
        <v>0</v>
      </c>
      <c r="M69" s="69">
        <f t="shared" si="4"/>
        <v>0</v>
      </c>
      <c r="N69" s="69">
        <f t="shared" si="0"/>
        <v>30000</v>
      </c>
    </row>
    <row r="70" spans="1:14" ht="23.25">
      <c r="A70" s="67">
        <v>61</v>
      </c>
      <c r="B70" s="67" t="s">
        <v>607</v>
      </c>
      <c r="C70" s="67" t="s">
        <v>19</v>
      </c>
      <c r="D70" s="67">
        <v>1</v>
      </c>
      <c r="E70" s="69">
        <v>5000</v>
      </c>
      <c r="F70" s="67">
        <v>1</v>
      </c>
      <c r="G70" s="69">
        <f t="shared" si="1"/>
        <v>5000</v>
      </c>
      <c r="H70" s="67">
        <v>0</v>
      </c>
      <c r="I70" s="69">
        <f t="shared" si="5"/>
        <v>0</v>
      </c>
      <c r="J70" s="67">
        <v>0</v>
      </c>
      <c r="K70" s="69">
        <f t="shared" si="3"/>
        <v>0</v>
      </c>
      <c r="L70" s="67">
        <v>0</v>
      </c>
      <c r="M70" s="69">
        <f t="shared" si="4"/>
        <v>0</v>
      </c>
      <c r="N70" s="69">
        <f t="shared" si="0"/>
        <v>5000</v>
      </c>
    </row>
    <row r="71" spans="1:14" ht="23.25">
      <c r="A71" s="67">
        <v>62</v>
      </c>
      <c r="B71" s="67" t="s">
        <v>608</v>
      </c>
      <c r="C71" s="67" t="s">
        <v>97</v>
      </c>
      <c r="D71" s="67">
        <v>1</v>
      </c>
      <c r="E71" s="69">
        <v>30000</v>
      </c>
      <c r="F71" s="67">
        <v>1</v>
      </c>
      <c r="G71" s="69">
        <f t="shared" si="1"/>
        <v>30000</v>
      </c>
      <c r="H71" s="67">
        <v>0</v>
      </c>
      <c r="I71" s="69">
        <f t="shared" si="5"/>
        <v>0</v>
      </c>
      <c r="J71" s="67">
        <v>0</v>
      </c>
      <c r="K71" s="69">
        <f t="shared" si="3"/>
        <v>0</v>
      </c>
      <c r="L71" s="67">
        <v>0</v>
      </c>
      <c r="M71" s="69">
        <f t="shared" si="4"/>
        <v>0</v>
      </c>
      <c r="N71" s="69">
        <f t="shared" si="0"/>
        <v>30000</v>
      </c>
    </row>
    <row r="72" spans="1:14" ht="23.25">
      <c r="A72" s="67">
        <v>63</v>
      </c>
      <c r="B72" s="67" t="s">
        <v>609</v>
      </c>
      <c r="C72" s="67" t="s">
        <v>97</v>
      </c>
      <c r="D72" s="67">
        <v>50</v>
      </c>
      <c r="E72" s="69">
        <v>1500</v>
      </c>
      <c r="F72" s="67">
        <v>25</v>
      </c>
      <c r="G72" s="69">
        <f t="shared" si="1"/>
        <v>37500</v>
      </c>
      <c r="H72" s="67">
        <v>0</v>
      </c>
      <c r="I72" s="69">
        <f t="shared" si="5"/>
        <v>0</v>
      </c>
      <c r="J72" s="67">
        <v>25</v>
      </c>
      <c r="K72" s="69">
        <f t="shared" si="3"/>
        <v>37500</v>
      </c>
      <c r="L72" s="67">
        <v>0</v>
      </c>
      <c r="M72" s="69">
        <f t="shared" si="4"/>
        <v>0</v>
      </c>
      <c r="N72" s="69">
        <f t="shared" si="0"/>
        <v>75000</v>
      </c>
    </row>
    <row r="73" spans="1:14" ht="23.25">
      <c r="A73" s="67">
        <v>64</v>
      </c>
      <c r="B73" s="67" t="s">
        <v>610</v>
      </c>
      <c r="C73" s="67" t="s">
        <v>7</v>
      </c>
      <c r="D73" s="67">
        <v>2</v>
      </c>
      <c r="E73" s="69">
        <v>1080</v>
      </c>
      <c r="F73" s="67">
        <v>1</v>
      </c>
      <c r="G73" s="69">
        <f t="shared" si="1"/>
        <v>1080</v>
      </c>
      <c r="H73" s="67">
        <v>0</v>
      </c>
      <c r="I73" s="69">
        <f t="shared" si="5"/>
        <v>0</v>
      </c>
      <c r="J73" s="67">
        <v>1</v>
      </c>
      <c r="K73" s="69">
        <f t="shared" si="3"/>
        <v>1080</v>
      </c>
      <c r="L73" s="67">
        <v>0</v>
      </c>
      <c r="M73" s="69">
        <f t="shared" si="4"/>
        <v>0</v>
      </c>
      <c r="N73" s="69">
        <f t="shared" si="0"/>
        <v>2160</v>
      </c>
    </row>
    <row r="74" spans="1:14" ht="23.25">
      <c r="A74" s="67">
        <v>65</v>
      </c>
      <c r="B74" s="67" t="s">
        <v>611</v>
      </c>
      <c r="C74" s="67" t="s">
        <v>97</v>
      </c>
      <c r="D74" s="67">
        <v>1</v>
      </c>
      <c r="E74" s="69">
        <v>4800</v>
      </c>
      <c r="F74" s="67">
        <v>1</v>
      </c>
      <c r="G74" s="69">
        <f aca="true" t="shared" si="6" ref="G74:G100">F74*E74</f>
        <v>4800</v>
      </c>
      <c r="H74" s="67">
        <v>0</v>
      </c>
      <c r="I74" s="69">
        <f t="shared" si="5"/>
        <v>0</v>
      </c>
      <c r="J74" s="67">
        <v>0</v>
      </c>
      <c r="K74" s="69">
        <f aca="true" t="shared" si="7" ref="K74:K100">J74*E74</f>
        <v>0</v>
      </c>
      <c r="L74" s="67">
        <v>0</v>
      </c>
      <c r="M74" s="69">
        <f aca="true" t="shared" si="8" ref="M74:M99">L74*E74</f>
        <v>0</v>
      </c>
      <c r="N74" s="69">
        <f aca="true" t="shared" si="9" ref="N74:N100">SUM(G74,I74,K74,M74)</f>
        <v>4800</v>
      </c>
    </row>
    <row r="75" spans="1:14" ht="23.25">
      <c r="A75" s="67">
        <v>66</v>
      </c>
      <c r="B75" s="67" t="s">
        <v>612</v>
      </c>
      <c r="C75" s="67" t="s">
        <v>85</v>
      </c>
      <c r="D75" s="67">
        <v>2</v>
      </c>
      <c r="E75" s="69">
        <v>3120</v>
      </c>
      <c r="F75" s="67">
        <v>0</v>
      </c>
      <c r="G75" s="69">
        <f t="shared" si="6"/>
        <v>0</v>
      </c>
      <c r="H75" s="67">
        <v>1</v>
      </c>
      <c r="I75" s="69">
        <f t="shared" si="5"/>
        <v>3120</v>
      </c>
      <c r="J75" s="67">
        <v>0</v>
      </c>
      <c r="K75" s="69">
        <f t="shared" si="7"/>
        <v>0</v>
      </c>
      <c r="L75" s="67">
        <v>1</v>
      </c>
      <c r="M75" s="69">
        <f t="shared" si="8"/>
        <v>3120</v>
      </c>
      <c r="N75" s="69">
        <f t="shared" si="9"/>
        <v>6240</v>
      </c>
    </row>
    <row r="76" spans="1:14" ht="23.25">
      <c r="A76" s="67">
        <v>67</v>
      </c>
      <c r="B76" s="67" t="s">
        <v>613</v>
      </c>
      <c r="C76" s="67" t="s">
        <v>93</v>
      </c>
      <c r="D76" s="67">
        <v>12</v>
      </c>
      <c r="E76" s="69">
        <v>420</v>
      </c>
      <c r="F76" s="67">
        <v>6</v>
      </c>
      <c r="G76" s="69">
        <f t="shared" si="6"/>
        <v>2520</v>
      </c>
      <c r="H76" s="67">
        <v>0</v>
      </c>
      <c r="I76" s="69">
        <f t="shared" si="5"/>
        <v>0</v>
      </c>
      <c r="J76" s="67">
        <v>6</v>
      </c>
      <c r="K76" s="69">
        <f t="shared" si="7"/>
        <v>2520</v>
      </c>
      <c r="L76" s="67">
        <v>0</v>
      </c>
      <c r="M76" s="69">
        <f t="shared" si="8"/>
        <v>0</v>
      </c>
      <c r="N76" s="69">
        <f t="shared" si="9"/>
        <v>5040</v>
      </c>
    </row>
    <row r="77" spans="1:14" ht="23.25">
      <c r="A77" s="67">
        <v>68</v>
      </c>
      <c r="B77" s="67" t="s">
        <v>614</v>
      </c>
      <c r="C77" s="67" t="s">
        <v>586</v>
      </c>
      <c r="D77" s="67">
        <v>3</v>
      </c>
      <c r="E77" s="69">
        <v>2640</v>
      </c>
      <c r="F77" s="67">
        <v>0</v>
      </c>
      <c r="G77" s="69">
        <f t="shared" si="6"/>
        <v>0</v>
      </c>
      <c r="H77" s="67">
        <v>0</v>
      </c>
      <c r="I77" s="69">
        <f t="shared" si="5"/>
        <v>0</v>
      </c>
      <c r="J77" s="67">
        <v>3</v>
      </c>
      <c r="K77" s="69">
        <f t="shared" si="7"/>
        <v>7920</v>
      </c>
      <c r="L77" s="67">
        <v>0</v>
      </c>
      <c r="M77" s="69">
        <f t="shared" si="8"/>
        <v>0</v>
      </c>
      <c r="N77" s="69">
        <f t="shared" si="9"/>
        <v>7920</v>
      </c>
    </row>
    <row r="78" spans="1:14" ht="23.25">
      <c r="A78" s="67">
        <v>69</v>
      </c>
      <c r="B78" s="67" t="s">
        <v>615</v>
      </c>
      <c r="C78" s="67" t="s">
        <v>586</v>
      </c>
      <c r="D78" s="67">
        <v>2</v>
      </c>
      <c r="E78" s="69">
        <v>600</v>
      </c>
      <c r="F78" s="67">
        <v>0</v>
      </c>
      <c r="G78" s="69">
        <f t="shared" si="6"/>
        <v>0</v>
      </c>
      <c r="H78" s="67">
        <v>0</v>
      </c>
      <c r="I78" s="69">
        <f t="shared" si="5"/>
        <v>0</v>
      </c>
      <c r="J78" s="67">
        <v>2</v>
      </c>
      <c r="K78" s="69">
        <f t="shared" si="7"/>
        <v>1200</v>
      </c>
      <c r="L78" s="67">
        <v>0</v>
      </c>
      <c r="M78" s="69">
        <f t="shared" si="8"/>
        <v>0</v>
      </c>
      <c r="N78" s="69">
        <f t="shared" si="9"/>
        <v>1200</v>
      </c>
    </row>
    <row r="79" spans="1:14" ht="23.25">
      <c r="A79" s="67">
        <v>70</v>
      </c>
      <c r="B79" s="67" t="s">
        <v>616</v>
      </c>
      <c r="C79" s="67" t="s">
        <v>31</v>
      </c>
      <c r="D79" s="67">
        <v>2</v>
      </c>
      <c r="E79" s="69">
        <v>1685</v>
      </c>
      <c r="F79" s="67">
        <v>1</v>
      </c>
      <c r="G79" s="69">
        <f t="shared" si="6"/>
        <v>1685</v>
      </c>
      <c r="H79" s="67">
        <v>0</v>
      </c>
      <c r="I79" s="69">
        <f t="shared" si="5"/>
        <v>0</v>
      </c>
      <c r="J79" s="67">
        <v>1</v>
      </c>
      <c r="K79" s="69">
        <f t="shared" si="7"/>
        <v>1685</v>
      </c>
      <c r="L79" s="67">
        <v>0</v>
      </c>
      <c r="M79" s="69">
        <f t="shared" si="8"/>
        <v>0</v>
      </c>
      <c r="N79" s="69">
        <f t="shared" si="9"/>
        <v>3370</v>
      </c>
    </row>
    <row r="80" spans="1:14" ht="23.25">
      <c r="A80" s="67">
        <v>71</v>
      </c>
      <c r="B80" s="67" t="s">
        <v>617</v>
      </c>
      <c r="C80" s="67" t="s">
        <v>7</v>
      </c>
      <c r="D80" s="67">
        <v>6</v>
      </c>
      <c r="E80" s="69">
        <v>420</v>
      </c>
      <c r="F80" s="67">
        <v>3</v>
      </c>
      <c r="G80" s="69">
        <f t="shared" si="6"/>
        <v>1260</v>
      </c>
      <c r="H80" s="67">
        <v>0</v>
      </c>
      <c r="I80" s="69">
        <f t="shared" si="5"/>
        <v>0</v>
      </c>
      <c r="J80" s="67">
        <v>3</v>
      </c>
      <c r="K80" s="69">
        <f t="shared" si="7"/>
        <v>1260</v>
      </c>
      <c r="L80" s="67">
        <v>0</v>
      </c>
      <c r="M80" s="69">
        <f t="shared" si="8"/>
        <v>0</v>
      </c>
      <c r="N80" s="69">
        <f t="shared" si="9"/>
        <v>2520</v>
      </c>
    </row>
    <row r="81" spans="1:14" ht="23.25">
      <c r="A81" s="404" t="s">
        <v>196</v>
      </c>
      <c r="B81" s="404" t="s">
        <v>487</v>
      </c>
      <c r="C81" s="405" t="s">
        <v>535</v>
      </c>
      <c r="D81" s="60" t="s">
        <v>536</v>
      </c>
      <c r="E81" s="61" t="s">
        <v>537</v>
      </c>
      <c r="F81" s="406" t="s">
        <v>538</v>
      </c>
      <c r="G81" s="402"/>
      <c r="H81" s="402" t="s">
        <v>539</v>
      </c>
      <c r="I81" s="402"/>
      <c r="J81" s="402" t="s">
        <v>540</v>
      </c>
      <c r="K81" s="402"/>
      <c r="L81" s="402" t="s">
        <v>541</v>
      </c>
      <c r="M81" s="403"/>
      <c r="N81" s="60" t="s">
        <v>542</v>
      </c>
    </row>
    <row r="82" spans="1:14" ht="23.25">
      <c r="A82" s="404"/>
      <c r="B82" s="404"/>
      <c r="C82" s="405"/>
      <c r="D82" s="62" t="s">
        <v>543</v>
      </c>
      <c r="E82" s="63" t="s">
        <v>544</v>
      </c>
      <c r="F82" s="64" t="s">
        <v>484</v>
      </c>
      <c r="G82" s="65" t="s">
        <v>542</v>
      </c>
      <c r="H82" s="65" t="s">
        <v>484</v>
      </c>
      <c r="I82" s="65" t="s">
        <v>542</v>
      </c>
      <c r="J82" s="65" t="s">
        <v>484</v>
      </c>
      <c r="K82" s="65" t="s">
        <v>542</v>
      </c>
      <c r="L82" s="65" t="s">
        <v>484</v>
      </c>
      <c r="M82" s="66" t="s">
        <v>542</v>
      </c>
      <c r="N82" s="62" t="s">
        <v>543</v>
      </c>
    </row>
    <row r="83" spans="1:14" ht="23.25">
      <c r="A83" s="67">
        <v>72</v>
      </c>
      <c r="B83" s="67" t="s">
        <v>618</v>
      </c>
      <c r="C83" s="67" t="s">
        <v>586</v>
      </c>
      <c r="D83" s="67">
        <v>4</v>
      </c>
      <c r="E83" s="69">
        <v>4620</v>
      </c>
      <c r="F83" s="67">
        <v>2</v>
      </c>
      <c r="G83" s="69">
        <f>F83*E83</f>
        <v>9240</v>
      </c>
      <c r="H83" s="67">
        <v>0</v>
      </c>
      <c r="I83" s="69">
        <f>H83*E83</f>
        <v>0</v>
      </c>
      <c r="J83" s="67">
        <v>2</v>
      </c>
      <c r="K83" s="69">
        <f>J83*E83</f>
        <v>9240</v>
      </c>
      <c r="L83" s="67">
        <v>0</v>
      </c>
      <c r="M83" s="69">
        <f>L83*E83</f>
        <v>0</v>
      </c>
      <c r="N83" s="69">
        <f>SUM(G83,I83,K83,M83)</f>
        <v>18480</v>
      </c>
    </row>
    <row r="84" spans="1:14" ht="23.25">
      <c r="A84" s="67">
        <v>73</v>
      </c>
      <c r="B84" s="67" t="s">
        <v>619</v>
      </c>
      <c r="C84" s="67" t="s">
        <v>586</v>
      </c>
      <c r="D84" s="67">
        <v>4</v>
      </c>
      <c r="E84" s="69">
        <v>1150</v>
      </c>
      <c r="F84" s="67">
        <v>0</v>
      </c>
      <c r="G84" s="69">
        <f>F84*E84</f>
        <v>0</v>
      </c>
      <c r="H84" s="67">
        <v>0</v>
      </c>
      <c r="I84" s="69">
        <f>H84*E84</f>
        <v>0</v>
      </c>
      <c r="J84" s="67">
        <v>4</v>
      </c>
      <c r="K84" s="69">
        <f>J84*E84</f>
        <v>4600</v>
      </c>
      <c r="L84" s="67">
        <v>0</v>
      </c>
      <c r="M84" s="69">
        <f>L84*E84</f>
        <v>0</v>
      </c>
      <c r="N84" s="69">
        <f>SUM(G84,I84,K84,M84)</f>
        <v>4600</v>
      </c>
    </row>
    <row r="85" spans="1:14" ht="23.25">
      <c r="A85" s="67">
        <v>74</v>
      </c>
      <c r="B85" s="73" t="s">
        <v>620</v>
      </c>
      <c r="C85" s="67" t="s">
        <v>3</v>
      </c>
      <c r="D85" s="67">
        <v>1</v>
      </c>
      <c r="E85" s="71">
        <v>1895</v>
      </c>
      <c r="F85" s="67">
        <v>1</v>
      </c>
      <c r="G85" s="69">
        <f t="shared" si="6"/>
        <v>1895</v>
      </c>
      <c r="H85" s="67"/>
      <c r="I85" s="69">
        <f t="shared" si="5"/>
        <v>0</v>
      </c>
      <c r="J85" s="67"/>
      <c r="K85" s="69">
        <f t="shared" si="7"/>
        <v>0</v>
      </c>
      <c r="L85" s="67"/>
      <c r="M85" s="69">
        <f t="shared" si="8"/>
        <v>0</v>
      </c>
      <c r="N85" s="69">
        <f t="shared" si="9"/>
        <v>1895</v>
      </c>
    </row>
    <row r="86" spans="1:14" ht="23.25">
      <c r="A86" s="67">
        <v>75</v>
      </c>
      <c r="B86" s="73" t="s">
        <v>621</v>
      </c>
      <c r="C86" s="67" t="s">
        <v>3</v>
      </c>
      <c r="D86" s="67">
        <v>1</v>
      </c>
      <c r="E86" s="71">
        <v>1770</v>
      </c>
      <c r="F86" s="67">
        <v>1</v>
      </c>
      <c r="G86" s="69">
        <f t="shared" si="6"/>
        <v>1770</v>
      </c>
      <c r="H86" s="67"/>
      <c r="I86" s="69">
        <f t="shared" si="5"/>
        <v>0</v>
      </c>
      <c r="J86" s="67"/>
      <c r="K86" s="69">
        <f t="shared" si="7"/>
        <v>0</v>
      </c>
      <c r="L86" s="67"/>
      <c r="M86" s="69">
        <f t="shared" si="8"/>
        <v>0</v>
      </c>
      <c r="N86" s="69">
        <f t="shared" si="9"/>
        <v>1770</v>
      </c>
    </row>
    <row r="87" spans="1:14" ht="23.25">
      <c r="A87" s="67">
        <v>76</v>
      </c>
      <c r="B87" s="73" t="s">
        <v>622</v>
      </c>
      <c r="C87" s="67" t="s">
        <v>3</v>
      </c>
      <c r="D87" s="67">
        <v>1</v>
      </c>
      <c r="E87" s="71">
        <v>1110</v>
      </c>
      <c r="F87" s="67">
        <v>1</v>
      </c>
      <c r="G87" s="69">
        <f t="shared" si="6"/>
        <v>1110</v>
      </c>
      <c r="H87" s="67"/>
      <c r="I87" s="69">
        <f t="shared" si="5"/>
        <v>0</v>
      </c>
      <c r="J87" s="67"/>
      <c r="K87" s="69">
        <f t="shared" si="7"/>
        <v>0</v>
      </c>
      <c r="L87" s="67"/>
      <c r="M87" s="69">
        <f>L87*E87</f>
        <v>0</v>
      </c>
      <c r="N87" s="69">
        <f>SUM(G87,I87,K87,M87)</f>
        <v>1110</v>
      </c>
    </row>
    <row r="88" spans="1:14" ht="23.25">
      <c r="A88" s="67">
        <v>77</v>
      </c>
      <c r="B88" s="73" t="s">
        <v>623</v>
      </c>
      <c r="C88" s="67" t="s">
        <v>3</v>
      </c>
      <c r="D88" s="67">
        <v>2</v>
      </c>
      <c r="E88" s="74">
        <v>1475</v>
      </c>
      <c r="F88" s="67">
        <v>2</v>
      </c>
      <c r="G88" s="69">
        <f t="shared" si="6"/>
        <v>2950</v>
      </c>
      <c r="H88" s="67"/>
      <c r="I88" s="69">
        <f t="shared" si="5"/>
        <v>0</v>
      </c>
      <c r="J88" s="67"/>
      <c r="K88" s="69">
        <f t="shared" si="7"/>
        <v>0</v>
      </c>
      <c r="L88" s="67"/>
      <c r="M88" s="69">
        <f>L88*E88</f>
        <v>0</v>
      </c>
      <c r="N88" s="69">
        <f>SUM(G88,I88,K88,M88)</f>
        <v>2950</v>
      </c>
    </row>
    <row r="89" spans="1:14" ht="23.25">
      <c r="A89" s="67">
        <v>78</v>
      </c>
      <c r="B89" s="73" t="s">
        <v>624</v>
      </c>
      <c r="C89" s="67" t="s">
        <v>3</v>
      </c>
      <c r="D89" s="67">
        <v>2</v>
      </c>
      <c r="E89" s="74">
        <v>1350</v>
      </c>
      <c r="F89" s="67">
        <v>2</v>
      </c>
      <c r="G89" s="69">
        <f t="shared" si="6"/>
        <v>2700</v>
      </c>
      <c r="H89" s="67"/>
      <c r="I89" s="69">
        <f t="shared" si="5"/>
        <v>0</v>
      </c>
      <c r="J89" s="67"/>
      <c r="K89" s="69">
        <f t="shared" si="7"/>
        <v>0</v>
      </c>
      <c r="L89" s="67"/>
      <c r="M89" s="69">
        <f>L89*E89</f>
        <v>0</v>
      </c>
      <c r="N89" s="69">
        <f>SUM(G89,I89,K89,M89)</f>
        <v>2700</v>
      </c>
    </row>
    <row r="90" spans="1:14" ht="23.25">
      <c r="A90" s="67">
        <v>79</v>
      </c>
      <c r="B90" s="73" t="s">
        <v>625</v>
      </c>
      <c r="C90" s="67" t="s">
        <v>3</v>
      </c>
      <c r="D90" s="67">
        <v>1</v>
      </c>
      <c r="E90" s="74">
        <v>1720</v>
      </c>
      <c r="F90" s="67">
        <v>1</v>
      </c>
      <c r="G90" s="69">
        <f t="shared" si="6"/>
        <v>1720</v>
      </c>
      <c r="H90" s="67"/>
      <c r="I90" s="69">
        <f t="shared" si="5"/>
        <v>0</v>
      </c>
      <c r="J90" s="67"/>
      <c r="K90" s="69">
        <f t="shared" si="7"/>
        <v>0</v>
      </c>
      <c r="L90" s="67"/>
      <c r="M90" s="69">
        <f>L90*E90</f>
        <v>0</v>
      </c>
      <c r="N90" s="69">
        <f>SUM(G90,I90,K90,M90)</f>
        <v>1720</v>
      </c>
    </row>
    <row r="91" spans="1:14" ht="23.25">
      <c r="A91" s="67">
        <v>80</v>
      </c>
      <c r="B91" s="75" t="s">
        <v>626</v>
      </c>
      <c r="C91" s="67" t="s">
        <v>3</v>
      </c>
      <c r="D91" s="67">
        <v>1</v>
      </c>
      <c r="E91" s="76">
        <v>1960</v>
      </c>
      <c r="F91" s="67">
        <v>1</v>
      </c>
      <c r="G91" s="69">
        <f t="shared" si="6"/>
        <v>1960</v>
      </c>
      <c r="H91" s="67"/>
      <c r="I91" s="69">
        <f t="shared" si="5"/>
        <v>0</v>
      </c>
      <c r="J91" s="67"/>
      <c r="K91" s="69">
        <f t="shared" si="7"/>
        <v>0</v>
      </c>
      <c r="L91" s="67"/>
      <c r="M91" s="69">
        <f t="shared" si="8"/>
        <v>0</v>
      </c>
      <c r="N91" s="69">
        <f t="shared" si="9"/>
        <v>1960</v>
      </c>
    </row>
    <row r="92" spans="1:14" ht="23.25">
      <c r="A92" s="67">
        <v>81</v>
      </c>
      <c r="B92" s="72" t="s">
        <v>627</v>
      </c>
      <c r="C92" s="67" t="s">
        <v>3</v>
      </c>
      <c r="D92" s="67">
        <v>2</v>
      </c>
      <c r="E92" s="77">
        <v>380</v>
      </c>
      <c r="F92" s="67">
        <v>2</v>
      </c>
      <c r="G92" s="69">
        <f t="shared" si="6"/>
        <v>760</v>
      </c>
      <c r="H92" s="67"/>
      <c r="I92" s="69">
        <f t="shared" si="5"/>
        <v>0</v>
      </c>
      <c r="J92" s="67"/>
      <c r="K92" s="69">
        <f t="shared" si="7"/>
        <v>0</v>
      </c>
      <c r="L92" s="67"/>
      <c r="M92" s="69">
        <f t="shared" si="8"/>
        <v>0</v>
      </c>
      <c r="N92" s="69">
        <f t="shared" si="9"/>
        <v>760</v>
      </c>
    </row>
    <row r="93" spans="1:14" ht="23.25">
      <c r="A93" s="67">
        <v>82</v>
      </c>
      <c r="B93" s="72" t="s">
        <v>628</v>
      </c>
      <c r="C93" s="67" t="s">
        <v>3</v>
      </c>
      <c r="D93" s="67">
        <v>1</v>
      </c>
      <c r="E93" s="78">
        <v>1400</v>
      </c>
      <c r="F93" s="67">
        <v>1</v>
      </c>
      <c r="G93" s="69">
        <f t="shared" si="6"/>
        <v>1400</v>
      </c>
      <c r="H93" s="67"/>
      <c r="I93" s="69">
        <f t="shared" si="5"/>
        <v>0</v>
      </c>
      <c r="J93" s="67"/>
      <c r="K93" s="69">
        <f t="shared" si="7"/>
        <v>0</v>
      </c>
      <c r="L93" s="67"/>
      <c r="M93" s="69">
        <f t="shared" si="8"/>
        <v>0</v>
      </c>
      <c r="N93" s="69">
        <f t="shared" si="9"/>
        <v>1400</v>
      </c>
    </row>
    <row r="94" spans="1:14" ht="23.25">
      <c r="A94" s="67">
        <v>83</v>
      </c>
      <c r="B94" s="79" t="s">
        <v>629</v>
      </c>
      <c r="C94" s="67" t="s">
        <v>7</v>
      </c>
      <c r="D94" s="67">
        <v>2</v>
      </c>
      <c r="E94" s="76">
        <v>640</v>
      </c>
      <c r="F94" s="67">
        <v>2</v>
      </c>
      <c r="G94" s="69">
        <f t="shared" si="6"/>
        <v>1280</v>
      </c>
      <c r="H94" s="67"/>
      <c r="I94" s="69">
        <f t="shared" si="5"/>
        <v>0</v>
      </c>
      <c r="J94" s="67"/>
      <c r="K94" s="69">
        <f t="shared" si="7"/>
        <v>0</v>
      </c>
      <c r="L94" s="67"/>
      <c r="M94" s="69">
        <f t="shared" si="8"/>
        <v>0</v>
      </c>
      <c r="N94" s="69">
        <f t="shared" si="9"/>
        <v>1280</v>
      </c>
    </row>
    <row r="95" spans="1:14" ht="23.25">
      <c r="A95" s="67">
        <v>84</v>
      </c>
      <c r="B95" s="75" t="s">
        <v>630</v>
      </c>
      <c r="C95" s="67" t="s">
        <v>93</v>
      </c>
      <c r="D95" s="67">
        <v>1</v>
      </c>
      <c r="E95" s="76">
        <v>600</v>
      </c>
      <c r="F95" s="67">
        <v>1</v>
      </c>
      <c r="G95" s="69">
        <f t="shared" si="6"/>
        <v>600</v>
      </c>
      <c r="H95" s="67">
        <v>0</v>
      </c>
      <c r="I95" s="69">
        <f t="shared" si="5"/>
        <v>0</v>
      </c>
      <c r="J95" s="67">
        <v>0</v>
      </c>
      <c r="K95" s="69">
        <f t="shared" si="7"/>
        <v>0</v>
      </c>
      <c r="L95" s="67">
        <v>0</v>
      </c>
      <c r="M95" s="69">
        <f t="shared" si="8"/>
        <v>0</v>
      </c>
      <c r="N95" s="69">
        <f t="shared" si="9"/>
        <v>600</v>
      </c>
    </row>
    <row r="96" spans="1:14" ht="23.25">
      <c r="A96" s="67">
        <v>85</v>
      </c>
      <c r="B96" s="75" t="s">
        <v>631</v>
      </c>
      <c r="C96" s="67" t="s">
        <v>93</v>
      </c>
      <c r="D96" s="67">
        <v>30</v>
      </c>
      <c r="E96" s="76">
        <v>55</v>
      </c>
      <c r="F96" s="67">
        <v>15</v>
      </c>
      <c r="G96" s="69">
        <f t="shared" si="6"/>
        <v>825</v>
      </c>
      <c r="H96" s="67">
        <v>0</v>
      </c>
      <c r="I96" s="69">
        <f t="shared" si="5"/>
        <v>0</v>
      </c>
      <c r="J96" s="67">
        <v>15</v>
      </c>
      <c r="K96" s="69">
        <f t="shared" si="7"/>
        <v>825</v>
      </c>
      <c r="L96" s="67">
        <v>0</v>
      </c>
      <c r="M96" s="69">
        <f t="shared" si="8"/>
        <v>0</v>
      </c>
      <c r="N96" s="69">
        <f t="shared" si="9"/>
        <v>1650</v>
      </c>
    </row>
    <row r="97" spans="1:14" ht="23.25">
      <c r="A97" s="67">
        <v>86</v>
      </c>
      <c r="B97" s="75" t="s">
        <v>632</v>
      </c>
      <c r="C97" s="67" t="s">
        <v>93</v>
      </c>
      <c r="D97" s="67">
        <v>6</v>
      </c>
      <c r="E97" s="76">
        <v>215</v>
      </c>
      <c r="F97" s="67">
        <v>3</v>
      </c>
      <c r="G97" s="69">
        <f t="shared" si="6"/>
        <v>645</v>
      </c>
      <c r="H97" s="67">
        <v>0</v>
      </c>
      <c r="I97" s="69">
        <f t="shared" si="5"/>
        <v>0</v>
      </c>
      <c r="J97" s="67">
        <v>3</v>
      </c>
      <c r="K97" s="69">
        <f t="shared" si="7"/>
        <v>645</v>
      </c>
      <c r="L97" s="67">
        <v>0</v>
      </c>
      <c r="M97" s="69">
        <f t="shared" si="8"/>
        <v>0</v>
      </c>
      <c r="N97" s="69">
        <f t="shared" si="9"/>
        <v>1290</v>
      </c>
    </row>
    <row r="98" spans="1:14" ht="23.25">
      <c r="A98" s="67">
        <v>87</v>
      </c>
      <c r="B98" s="75" t="s">
        <v>633</v>
      </c>
      <c r="C98" s="67" t="s">
        <v>93</v>
      </c>
      <c r="D98" s="67">
        <v>4</v>
      </c>
      <c r="E98" s="76">
        <v>240</v>
      </c>
      <c r="F98" s="67">
        <v>2</v>
      </c>
      <c r="G98" s="69">
        <f t="shared" si="6"/>
        <v>480</v>
      </c>
      <c r="H98" s="67">
        <v>0</v>
      </c>
      <c r="I98" s="69">
        <f t="shared" si="5"/>
        <v>0</v>
      </c>
      <c r="J98" s="67">
        <v>2</v>
      </c>
      <c r="K98" s="69">
        <f t="shared" si="7"/>
        <v>480</v>
      </c>
      <c r="L98" s="67">
        <v>0</v>
      </c>
      <c r="M98" s="69">
        <f t="shared" si="8"/>
        <v>0</v>
      </c>
      <c r="N98" s="69">
        <f t="shared" si="9"/>
        <v>960</v>
      </c>
    </row>
    <row r="99" spans="1:14" ht="23.25">
      <c r="A99" s="67">
        <v>88</v>
      </c>
      <c r="B99" s="67" t="s">
        <v>634</v>
      </c>
      <c r="C99" s="67" t="s">
        <v>19</v>
      </c>
      <c r="D99" s="67">
        <v>12</v>
      </c>
      <c r="E99" s="69">
        <v>250</v>
      </c>
      <c r="F99" s="67">
        <v>3</v>
      </c>
      <c r="G99" s="69">
        <f t="shared" si="6"/>
        <v>750</v>
      </c>
      <c r="H99" s="67">
        <v>3</v>
      </c>
      <c r="I99" s="69">
        <f t="shared" si="5"/>
        <v>750</v>
      </c>
      <c r="J99" s="67">
        <v>3</v>
      </c>
      <c r="K99" s="69">
        <f t="shared" si="7"/>
        <v>750</v>
      </c>
      <c r="L99" s="67">
        <v>3</v>
      </c>
      <c r="M99" s="69">
        <f t="shared" si="8"/>
        <v>750</v>
      </c>
      <c r="N99" s="69">
        <f t="shared" si="9"/>
        <v>3000</v>
      </c>
    </row>
    <row r="100" spans="1:14" ht="23.25">
      <c r="A100" s="67">
        <v>89</v>
      </c>
      <c r="B100" s="72" t="s">
        <v>635</v>
      </c>
      <c r="C100" s="67" t="s">
        <v>7</v>
      </c>
      <c r="D100" s="67">
        <v>1</v>
      </c>
      <c r="E100" s="69">
        <v>2700</v>
      </c>
      <c r="F100" s="67">
        <v>1</v>
      </c>
      <c r="G100" s="69">
        <f t="shared" si="6"/>
        <v>2700</v>
      </c>
      <c r="H100" s="67">
        <v>0</v>
      </c>
      <c r="I100" s="69">
        <f t="shared" si="5"/>
        <v>0</v>
      </c>
      <c r="J100" s="67">
        <v>0</v>
      </c>
      <c r="K100" s="69">
        <f t="shared" si="7"/>
        <v>0</v>
      </c>
      <c r="L100" s="67">
        <v>0</v>
      </c>
      <c r="M100" s="69"/>
      <c r="N100" s="69">
        <f t="shared" si="9"/>
        <v>2700</v>
      </c>
    </row>
    <row r="101" spans="1:14" ht="23.25">
      <c r="A101" s="404" t="s">
        <v>196</v>
      </c>
      <c r="B101" s="404" t="s">
        <v>487</v>
      </c>
      <c r="C101" s="405" t="s">
        <v>535</v>
      </c>
      <c r="D101" s="60" t="s">
        <v>536</v>
      </c>
      <c r="E101" s="61" t="s">
        <v>537</v>
      </c>
      <c r="F101" s="406" t="s">
        <v>538</v>
      </c>
      <c r="G101" s="402"/>
      <c r="H101" s="402" t="s">
        <v>539</v>
      </c>
      <c r="I101" s="402"/>
      <c r="J101" s="402" t="s">
        <v>540</v>
      </c>
      <c r="K101" s="402"/>
      <c r="L101" s="402" t="s">
        <v>541</v>
      </c>
      <c r="M101" s="403"/>
      <c r="N101" s="60" t="s">
        <v>542</v>
      </c>
    </row>
    <row r="102" spans="1:14" ht="23.25">
      <c r="A102" s="404"/>
      <c r="B102" s="404"/>
      <c r="C102" s="405"/>
      <c r="D102" s="62" t="s">
        <v>543</v>
      </c>
      <c r="E102" s="63" t="s">
        <v>544</v>
      </c>
      <c r="F102" s="64" t="s">
        <v>484</v>
      </c>
      <c r="G102" s="65" t="s">
        <v>542</v>
      </c>
      <c r="H102" s="65" t="s">
        <v>484</v>
      </c>
      <c r="I102" s="65" t="s">
        <v>542</v>
      </c>
      <c r="J102" s="65" t="s">
        <v>484</v>
      </c>
      <c r="K102" s="65" t="s">
        <v>542</v>
      </c>
      <c r="L102" s="65" t="s">
        <v>484</v>
      </c>
      <c r="M102" s="66" t="s">
        <v>542</v>
      </c>
      <c r="N102" s="62" t="s">
        <v>543</v>
      </c>
    </row>
    <row r="103" spans="1:14" ht="23.25">
      <c r="A103" s="80">
        <v>90</v>
      </c>
      <c r="B103" s="73" t="s">
        <v>636</v>
      </c>
      <c r="C103" s="81" t="s">
        <v>85</v>
      </c>
      <c r="D103" s="82">
        <v>1</v>
      </c>
      <c r="E103" s="78">
        <v>1600</v>
      </c>
      <c r="F103" s="83">
        <v>1</v>
      </c>
      <c r="G103" s="69">
        <f aca="true" t="shared" si="10" ref="G103:G118">F103*E103</f>
        <v>1600</v>
      </c>
      <c r="H103" s="67">
        <v>0</v>
      </c>
      <c r="I103" s="69">
        <f aca="true" t="shared" si="11" ref="I103:I118">H103*E103</f>
        <v>0</v>
      </c>
      <c r="J103" s="67">
        <v>0</v>
      </c>
      <c r="K103" s="69">
        <f aca="true" t="shared" si="12" ref="K103:K118">J103*E103</f>
        <v>0</v>
      </c>
      <c r="L103" s="67">
        <v>0</v>
      </c>
      <c r="M103" s="69">
        <f aca="true" t="shared" si="13" ref="M103:M118">L103*E103</f>
        <v>0</v>
      </c>
      <c r="N103" s="69">
        <f aca="true" t="shared" si="14" ref="N103:N118">SUM(G103,I103,K103,M103)</f>
        <v>1600</v>
      </c>
    </row>
    <row r="104" spans="1:14" ht="23.25">
      <c r="A104" s="80">
        <v>91</v>
      </c>
      <c r="B104" s="73" t="s">
        <v>637</v>
      </c>
      <c r="C104" s="81" t="s">
        <v>85</v>
      </c>
      <c r="D104" s="82">
        <v>1</v>
      </c>
      <c r="E104" s="78">
        <v>1820</v>
      </c>
      <c r="F104" s="83">
        <v>1</v>
      </c>
      <c r="G104" s="69">
        <f t="shared" si="10"/>
        <v>1820</v>
      </c>
      <c r="H104" s="67">
        <v>0</v>
      </c>
      <c r="I104" s="69">
        <f t="shared" si="11"/>
        <v>0</v>
      </c>
      <c r="J104" s="67">
        <v>0</v>
      </c>
      <c r="K104" s="69">
        <f t="shared" si="12"/>
        <v>0</v>
      </c>
      <c r="L104" s="67">
        <v>0</v>
      </c>
      <c r="M104" s="69">
        <f t="shared" si="13"/>
        <v>0</v>
      </c>
      <c r="N104" s="69">
        <f t="shared" si="14"/>
        <v>1820</v>
      </c>
    </row>
    <row r="105" spans="1:14" ht="23.25">
      <c r="A105" s="80">
        <v>92</v>
      </c>
      <c r="B105" s="73" t="s">
        <v>638</v>
      </c>
      <c r="C105" s="81" t="s">
        <v>85</v>
      </c>
      <c r="D105" s="82">
        <v>20</v>
      </c>
      <c r="E105" s="78">
        <v>1260</v>
      </c>
      <c r="F105" s="83">
        <v>10</v>
      </c>
      <c r="G105" s="69">
        <f t="shared" si="10"/>
        <v>12600</v>
      </c>
      <c r="H105" s="67">
        <v>0</v>
      </c>
      <c r="I105" s="69">
        <f t="shared" si="11"/>
        <v>0</v>
      </c>
      <c r="J105" s="67">
        <v>10</v>
      </c>
      <c r="K105" s="69">
        <f t="shared" si="12"/>
        <v>12600</v>
      </c>
      <c r="L105" s="67">
        <v>0</v>
      </c>
      <c r="M105" s="69">
        <f t="shared" si="13"/>
        <v>0</v>
      </c>
      <c r="N105" s="69">
        <f t="shared" si="14"/>
        <v>25200</v>
      </c>
    </row>
    <row r="106" spans="1:14" ht="23.25">
      <c r="A106" s="80">
        <v>93</v>
      </c>
      <c r="B106" s="73" t="s">
        <v>639</v>
      </c>
      <c r="C106" s="81" t="s">
        <v>3</v>
      </c>
      <c r="D106" s="82">
        <v>1</v>
      </c>
      <c r="E106" s="78">
        <v>1550</v>
      </c>
      <c r="F106" s="83">
        <v>1</v>
      </c>
      <c r="G106" s="69">
        <f t="shared" si="10"/>
        <v>1550</v>
      </c>
      <c r="H106" s="67">
        <v>0</v>
      </c>
      <c r="I106" s="69">
        <f t="shared" si="11"/>
        <v>0</v>
      </c>
      <c r="J106" s="67">
        <v>0</v>
      </c>
      <c r="K106" s="69">
        <f t="shared" si="12"/>
        <v>0</v>
      </c>
      <c r="L106" s="67">
        <v>0</v>
      </c>
      <c r="M106" s="69">
        <f t="shared" si="13"/>
        <v>0</v>
      </c>
      <c r="N106" s="69">
        <f t="shared" si="14"/>
        <v>1550</v>
      </c>
    </row>
    <row r="107" spans="1:14" ht="23.25">
      <c r="A107" s="80">
        <v>94</v>
      </c>
      <c r="B107" s="73" t="s">
        <v>640</v>
      </c>
      <c r="C107" s="81" t="s">
        <v>3</v>
      </c>
      <c r="D107" s="82">
        <v>2</v>
      </c>
      <c r="E107" s="78">
        <v>1180</v>
      </c>
      <c r="F107" s="83">
        <v>2</v>
      </c>
      <c r="G107" s="69">
        <f t="shared" si="10"/>
        <v>2360</v>
      </c>
      <c r="H107" s="67">
        <v>0</v>
      </c>
      <c r="I107" s="69">
        <f t="shared" si="11"/>
        <v>0</v>
      </c>
      <c r="J107" s="67">
        <v>0</v>
      </c>
      <c r="K107" s="69">
        <f t="shared" si="12"/>
        <v>0</v>
      </c>
      <c r="L107" s="67">
        <v>0</v>
      </c>
      <c r="M107" s="69">
        <f t="shared" si="13"/>
        <v>0</v>
      </c>
      <c r="N107" s="69">
        <f t="shared" si="14"/>
        <v>2360</v>
      </c>
    </row>
    <row r="108" spans="1:14" ht="23.25">
      <c r="A108" s="80">
        <v>95</v>
      </c>
      <c r="B108" s="73" t="s">
        <v>641</v>
      </c>
      <c r="C108" s="81" t="s">
        <v>19</v>
      </c>
      <c r="D108" s="82">
        <v>8</v>
      </c>
      <c r="E108" s="78">
        <v>1050</v>
      </c>
      <c r="F108" s="83">
        <v>4</v>
      </c>
      <c r="G108" s="69">
        <f t="shared" si="10"/>
        <v>4200</v>
      </c>
      <c r="H108" s="67">
        <v>0</v>
      </c>
      <c r="I108" s="69">
        <f t="shared" si="11"/>
        <v>0</v>
      </c>
      <c r="J108" s="67">
        <v>4</v>
      </c>
      <c r="K108" s="69">
        <f t="shared" si="12"/>
        <v>4200</v>
      </c>
      <c r="L108" s="67">
        <v>0</v>
      </c>
      <c r="M108" s="69">
        <f t="shared" si="13"/>
        <v>0</v>
      </c>
      <c r="N108" s="69">
        <f t="shared" si="14"/>
        <v>8400</v>
      </c>
    </row>
    <row r="109" spans="1:14" ht="23.25">
      <c r="A109" s="80">
        <v>96</v>
      </c>
      <c r="B109" s="73" t="s">
        <v>642</v>
      </c>
      <c r="C109" s="81" t="s">
        <v>19</v>
      </c>
      <c r="D109" s="82">
        <v>2</v>
      </c>
      <c r="E109" s="78">
        <v>3500</v>
      </c>
      <c r="F109" s="83">
        <v>0</v>
      </c>
      <c r="G109" s="69">
        <f t="shared" si="10"/>
        <v>0</v>
      </c>
      <c r="H109" s="67">
        <v>1</v>
      </c>
      <c r="I109" s="69">
        <f t="shared" si="11"/>
        <v>3500</v>
      </c>
      <c r="J109" s="67">
        <v>0</v>
      </c>
      <c r="K109" s="69">
        <f t="shared" si="12"/>
        <v>0</v>
      </c>
      <c r="L109" s="67">
        <v>1</v>
      </c>
      <c r="M109" s="69">
        <f t="shared" si="13"/>
        <v>3500</v>
      </c>
      <c r="N109" s="69">
        <f t="shared" si="14"/>
        <v>7000</v>
      </c>
    </row>
    <row r="110" spans="1:14" ht="23.25">
      <c r="A110" s="80">
        <v>97</v>
      </c>
      <c r="B110" s="73" t="s">
        <v>643</v>
      </c>
      <c r="C110" s="81" t="s">
        <v>19</v>
      </c>
      <c r="D110" s="82">
        <v>4</v>
      </c>
      <c r="E110" s="78">
        <v>700</v>
      </c>
      <c r="F110" s="83">
        <v>0</v>
      </c>
      <c r="G110" s="69">
        <f t="shared" si="10"/>
        <v>0</v>
      </c>
      <c r="H110" s="67">
        <v>2</v>
      </c>
      <c r="I110" s="69">
        <f t="shared" si="11"/>
        <v>1400</v>
      </c>
      <c r="J110" s="67">
        <v>0</v>
      </c>
      <c r="K110" s="69">
        <f t="shared" si="12"/>
        <v>0</v>
      </c>
      <c r="L110" s="67">
        <v>2</v>
      </c>
      <c r="M110" s="69">
        <f t="shared" si="13"/>
        <v>1400</v>
      </c>
      <c r="N110" s="69">
        <f t="shared" si="14"/>
        <v>2800</v>
      </c>
    </row>
    <row r="111" spans="1:14" ht="23.25">
      <c r="A111" s="80">
        <v>98</v>
      </c>
      <c r="B111" s="73" t="s">
        <v>644</v>
      </c>
      <c r="C111" s="81" t="s">
        <v>19</v>
      </c>
      <c r="D111" s="82">
        <v>10</v>
      </c>
      <c r="E111" s="78">
        <v>399</v>
      </c>
      <c r="F111" s="83">
        <v>0</v>
      </c>
      <c r="G111" s="69">
        <f t="shared" si="10"/>
        <v>0</v>
      </c>
      <c r="H111" s="67">
        <v>5</v>
      </c>
      <c r="I111" s="69">
        <f t="shared" si="11"/>
        <v>1995</v>
      </c>
      <c r="J111" s="67">
        <v>0</v>
      </c>
      <c r="K111" s="69">
        <f t="shared" si="12"/>
        <v>0</v>
      </c>
      <c r="L111" s="67">
        <v>5</v>
      </c>
      <c r="M111" s="69">
        <f t="shared" si="13"/>
        <v>1995</v>
      </c>
      <c r="N111" s="69">
        <f t="shared" si="14"/>
        <v>3990</v>
      </c>
    </row>
    <row r="112" spans="1:14" ht="23.25">
      <c r="A112" s="67">
        <v>99</v>
      </c>
      <c r="B112" s="67" t="s">
        <v>645</v>
      </c>
      <c r="C112" s="84" t="s">
        <v>31</v>
      </c>
      <c r="D112" s="67">
        <v>4</v>
      </c>
      <c r="E112" s="69">
        <v>800</v>
      </c>
      <c r="F112" s="67">
        <v>2</v>
      </c>
      <c r="G112" s="69">
        <f t="shared" si="10"/>
        <v>1600</v>
      </c>
      <c r="H112" s="67">
        <v>0</v>
      </c>
      <c r="I112" s="69">
        <f t="shared" si="11"/>
        <v>0</v>
      </c>
      <c r="J112" s="67">
        <v>2</v>
      </c>
      <c r="K112" s="69">
        <f t="shared" si="12"/>
        <v>1600</v>
      </c>
      <c r="L112" s="67">
        <v>0</v>
      </c>
      <c r="M112" s="69">
        <f t="shared" si="13"/>
        <v>0</v>
      </c>
      <c r="N112" s="69">
        <f t="shared" si="14"/>
        <v>3200</v>
      </c>
    </row>
    <row r="113" spans="1:14" ht="23.25">
      <c r="A113" s="67">
        <v>100</v>
      </c>
      <c r="B113" s="67" t="s">
        <v>646</v>
      </c>
      <c r="C113" s="67" t="s">
        <v>19</v>
      </c>
      <c r="D113" s="67">
        <v>3</v>
      </c>
      <c r="E113" s="69">
        <v>2200</v>
      </c>
      <c r="F113" s="67">
        <v>1</v>
      </c>
      <c r="G113" s="69">
        <f t="shared" si="10"/>
        <v>2200</v>
      </c>
      <c r="H113" s="67">
        <v>0</v>
      </c>
      <c r="I113" s="69">
        <f t="shared" si="11"/>
        <v>0</v>
      </c>
      <c r="J113" s="67">
        <v>2</v>
      </c>
      <c r="K113" s="69">
        <f t="shared" si="12"/>
        <v>4400</v>
      </c>
      <c r="L113" s="67">
        <v>0</v>
      </c>
      <c r="M113" s="69">
        <f t="shared" si="13"/>
        <v>0</v>
      </c>
      <c r="N113" s="69">
        <f t="shared" si="14"/>
        <v>6600</v>
      </c>
    </row>
    <row r="114" spans="1:14" ht="23.25">
      <c r="A114" s="67">
        <v>101</v>
      </c>
      <c r="B114" s="73" t="s">
        <v>647</v>
      </c>
      <c r="C114" s="81" t="s">
        <v>3</v>
      </c>
      <c r="D114" s="82">
        <v>4</v>
      </c>
      <c r="E114" s="78">
        <v>180</v>
      </c>
      <c r="F114" s="85">
        <v>4</v>
      </c>
      <c r="G114" s="69">
        <f t="shared" si="10"/>
        <v>720</v>
      </c>
      <c r="H114" s="67">
        <v>0</v>
      </c>
      <c r="I114" s="69">
        <f t="shared" si="11"/>
        <v>0</v>
      </c>
      <c r="J114" s="67">
        <v>0</v>
      </c>
      <c r="K114" s="69">
        <f t="shared" si="12"/>
        <v>0</v>
      </c>
      <c r="L114" s="67">
        <v>0</v>
      </c>
      <c r="M114" s="69">
        <f t="shared" si="13"/>
        <v>0</v>
      </c>
      <c r="N114" s="69">
        <f t="shared" si="14"/>
        <v>720</v>
      </c>
    </row>
    <row r="115" spans="1:14" ht="23.25">
      <c r="A115" s="67">
        <v>102</v>
      </c>
      <c r="B115" s="73" t="s">
        <v>648</v>
      </c>
      <c r="C115" s="81" t="s">
        <v>3</v>
      </c>
      <c r="D115" s="82">
        <v>4</v>
      </c>
      <c r="E115" s="78">
        <v>180</v>
      </c>
      <c r="F115" s="85">
        <v>4</v>
      </c>
      <c r="G115" s="69">
        <f t="shared" si="10"/>
        <v>720</v>
      </c>
      <c r="H115" s="67">
        <v>0</v>
      </c>
      <c r="I115" s="69">
        <f t="shared" si="11"/>
        <v>0</v>
      </c>
      <c r="J115" s="67">
        <v>0</v>
      </c>
      <c r="K115" s="69">
        <f t="shared" si="12"/>
        <v>0</v>
      </c>
      <c r="L115" s="67">
        <v>0</v>
      </c>
      <c r="M115" s="69">
        <f t="shared" si="13"/>
        <v>0</v>
      </c>
      <c r="N115" s="69">
        <f t="shared" si="14"/>
        <v>720</v>
      </c>
    </row>
    <row r="116" spans="1:14" ht="23.25">
      <c r="A116" s="67">
        <v>103</v>
      </c>
      <c r="B116" s="67" t="s">
        <v>649</v>
      </c>
      <c r="C116" s="67" t="s">
        <v>547</v>
      </c>
      <c r="D116" s="67">
        <v>12</v>
      </c>
      <c r="E116" s="69">
        <v>250</v>
      </c>
      <c r="F116" s="67">
        <v>0</v>
      </c>
      <c r="G116" s="69">
        <f t="shared" si="10"/>
        <v>0</v>
      </c>
      <c r="H116" s="67">
        <v>6</v>
      </c>
      <c r="I116" s="69">
        <f t="shared" si="11"/>
        <v>1500</v>
      </c>
      <c r="J116" s="67">
        <v>0</v>
      </c>
      <c r="K116" s="69">
        <f t="shared" si="12"/>
        <v>0</v>
      </c>
      <c r="L116" s="67">
        <v>6</v>
      </c>
      <c r="M116" s="69">
        <f t="shared" si="13"/>
        <v>1500</v>
      </c>
      <c r="N116" s="69">
        <f t="shared" si="14"/>
        <v>3000</v>
      </c>
    </row>
    <row r="117" spans="1:14" ht="23.25">
      <c r="A117" s="67">
        <v>104</v>
      </c>
      <c r="B117" s="73" t="s">
        <v>650</v>
      </c>
      <c r="C117" s="81" t="s">
        <v>586</v>
      </c>
      <c r="D117" s="82">
        <v>1</v>
      </c>
      <c r="E117" s="78">
        <v>1620</v>
      </c>
      <c r="F117" s="85">
        <v>0</v>
      </c>
      <c r="G117" s="69">
        <f t="shared" si="10"/>
        <v>0</v>
      </c>
      <c r="H117" s="67">
        <v>1</v>
      </c>
      <c r="I117" s="69">
        <f t="shared" si="11"/>
        <v>1620</v>
      </c>
      <c r="J117" s="67">
        <v>0</v>
      </c>
      <c r="K117" s="69">
        <f t="shared" si="12"/>
        <v>0</v>
      </c>
      <c r="L117" s="67">
        <v>0</v>
      </c>
      <c r="M117" s="69">
        <f t="shared" si="13"/>
        <v>0</v>
      </c>
      <c r="N117" s="69">
        <f t="shared" si="14"/>
        <v>1620</v>
      </c>
    </row>
    <row r="118" spans="1:14" ht="23.25">
      <c r="A118" s="67">
        <v>105</v>
      </c>
      <c r="B118" s="67" t="s">
        <v>651</v>
      </c>
      <c r="C118" s="67" t="s">
        <v>3</v>
      </c>
      <c r="D118" s="67">
        <v>500</v>
      </c>
      <c r="E118" s="69">
        <v>60</v>
      </c>
      <c r="F118" s="67">
        <v>250</v>
      </c>
      <c r="G118" s="69">
        <f t="shared" si="10"/>
        <v>15000</v>
      </c>
      <c r="H118" s="67">
        <v>0</v>
      </c>
      <c r="I118" s="69">
        <f t="shared" si="11"/>
        <v>0</v>
      </c>
      <c r="J118" s="67">
        <v>250</v>
      </c>
      <c r="K118" s="69">
        <f t="shared" si="12"/>
        <v>15000</v>
      </c>
      <c r="L118" s="67">
        <v>0</v>
      </c>
      <c r="M118" s="69">
        <f t="shared" si="13"/>
        <v>0</v>
      </c>
      <c r="N118" s="69">
        <f t="shared" si="14"/>
        <v>30000</v>
      </c>
    </row>
    <row r="119" spans="1:14" ht="23.25">
      <c r="A119" s="67"/>
      <c r="B119" s="65" t="s">
        <v>652</v>
      </c>
      <c r="C119" s="67"/>
      <c r="D119" s="67"/>
      <c r="E119" s="67"/>
      <c r="F119" s="67"/>
      <c r="G119" s="69"/>
      <c r="H119" s="67"/>
      <c r="I119" s="69"/>
      <c r="J119" s="67"/>
      <c r="K119" s="69"/>
      <c r="L119" s="67"/>
      <c r="M119" s="69"/>
      <c r="N119" s="69">
        <f>SUM(N4:N118)</f>
        <v>1499885</v>
      </c>
    </row>
    <row r="120" spans="7:13" ht="23.25">
      <c r="G120" s="86"/>
      <c r="I120" s="86"/>
      <c r="K120" s="86"/>
      <c r="M120" s="86"/>
    </row>
    <row r="121" spans="7:13" ht="23.25">
      <c r="G121" s="86"/>
      <c r="I121" s="86"/>
      <c r="K121" s="86"/>
      <c r="M121" s="86"/>
    </row>
  </sheetData>
  <sheetProtection/>
  <mergeCells count="43">
    <mergeCell ref="A1:M1"/>
    <mergeCell ref="A2:A3"/>
    <mergeCell ref="B2:B3"/>
    <mergeCell ref="C2:C3"/>
    <mergeCell ref="F2:G2"/>
    <mergeCell ref="H2:I2"/>
    <mergeCell ref="J2:K2"/>
    <mergeCell ref="L2:M2"/>
    <mergeCell ref="J41:K41"/>
    <mergeCell ref="L41:M41"/>
    <mergeCell ref="A21:A22"/>
    <mergeCell ref="B21:B22"/>
    <mergeCell ref="C21:C22"/>
    <mergeCell ref="F21:G21"/>
    <mergeCell ref="H21:I21"/>
    <mergeCell ref="J21:K21"/>
    <mergeCell ref="C61:C62"/>
    <mergeCell ref="F61:G61"/>
    <mergeCell ref="H61:I61"/>
    <mergeCell ref="J61:K61"/>
    <mergeCell ref="L21:M21"/>
    <mergeCell ref="A41:A42"/>
    <mergeCell ref="B41:B42"/>
    <mergeCell ref="C41:C42"/>
    <mergeCell ref="F41:G41"/>
    <mergeCell ref="H41:I41"/>
    <mergeCell ref="L61:M61"/>
    <mergeCell ref="A81:A82"/>
    <mergeCell ref="B81:B82"/>
    <mergeCell ref="C81:C82"/>
    <mergeCell ref="F81:G81"/>
    <mergeCell ref="H81:I81"/>
    <mergeCell ref="J81:K81"/>
    <mergeCell ref="L81:M81"/>
    <mergeCell ref="A61:A62"/>
    <mergeCell ref="B61:B62"/>
    <mergeCell ref="L101:M101"/>
    <mergeCell ref="A101:A102"/>
    <mergeCell ref="B101:B102"/>
    <mergeCell ref="C101:C102"/>
    <mergeCell ref="F101:G101"/>
    <mergeCell ref="H101:I101"/>
    <mergeCell ref="J101:K10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67"/>
  <sheetViews>
    <sheetView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5.28125" style="0" customWidth="1"/>
    <col min="2" max="2" width="25.7109375" style="0" customWidth="1"/>
    <col min="3" max="3" width="11.7109375" style="0" customWidth="1"/>
    <col min="4" max="4" width="5.8515625" style="0" bestFit="1" customWidth="1"/>
    <col min="5" max="5" width="6.28125" style="118" customWidth="1"/>
    <col min="6" max="6" width="8.140625" style="0" customWidth="1"/>
    <col min="7" max="7" width="7.57421875" style="0" customWidth="1"/>
    <col min="8" max="8" width="9.8515625" style="119" hidden="1" customWidth="1"/>
    <col min="9" max="9" width="9.28125" style="0" bestFit="1" customWidth="1"/>
    <col min="10" max="10" width="7.57421875" style="0" customWidth="1"/>
    <col min="11" max="11" width="9.8515625" style="0" hidden="1" customWidth="1"/>
    <col min="12" max="12" width="9.28125" style="0" bestFit="1" customWidth="1"/>
    <col min="13" max="13" width="7.57421875" style="0" customWidth="1"/>
    <col min="14" max="14" width="9.28125" style="0" bestFit="1" customWidth="1"/>
    <col min="15" max="15" width="7.57421875" style="0" customWidth="1"/>
    <col min="16" max="16" width="7.421875" style="120" bestFit="1" customWidth="1"/>
    <col min="17" max="17" width="11.57421875" style="121" bestFit="1" customWidth="1"/>
    <col min="18" max="18" width="6.57421875" style="0" customWidth="1"/>
  </cols>
  <sheetData>
    <row r="1" spans="1:23" ht="16.5" customHeight="1">
      <c r="A1" s="408" t="s">
        <v>653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T1">
        <v>1</v>
      </c>
      <c r="U1">
        <v>2</v>
      </c>
      <c r="V1">
        <v>3</v>
      </c>
      <c r="W1">
        <v>4</v>
      </c>
    </row>
    <row r="2" spans="1:18" ht="16.5" customHeight="1">
      <c r="A2" s="409" t="s">
        <v>196</v>
      </c>
      <c r="B2" s="409" t="s">
        <v>654</v>
      </c>
      <c r="C2" s="409" t="s">
        <v>655</v>
      </c>
      <c r="D2" s="89" t="s">
        <v>656</v>
      </c>
      <c r="E2" s="90" t="s">
        <v>657</v>
      </c>
      <c r="F2" s="410" t="s">
        <v>538</v>
      </c>
      <c r="G2" s="410"/>
      <c r="H2" s="91"/>
      <c r="I2" s="410" t="s">
        <v>539</v>
      </c>
      <c r="J2" s="410"/>
      <c r="K2" s="410"/>
      <c r="L2" s="410" t="s">
        <v>540</v>
      </c>
      <c r="M2" s="410"/>
      <c r="N2" s="410" t="s">
        <v>541</v>
      </c>
      <c r="O2" s="411"/>
      <c r="P2" s="93" t="s">
        <v>658</v>
      </c>
      <c r="Q2" s="94" t="s">
        <v>659</v>
      </c>
      <c r="R2" s="95" t="s">
        <v>659</v>
      </c>
    </row>
    <row r="3" spans="1:18" ht="16.5" customHeight="1">
      <c r="A3" s="409"/>
      <c r="B3" s="409"/>
      <c r="C3" s="409"/>
      <c r="D3" s="89" t="s">
        <v>660</v>
      </c>
      <c r="E3" s="90" t="s">
        <v>661</v>
      </c>
      <c r="F3" s="96" t="s">
        <v>662</v>
      </c>
      <c r="G3" s="97" t="s">
        <v>663</v>
      </c>
      <c r="H3" s="91"/>
      <c r="I3" s="96" t="s">
        <v>662</v>
      </c>
      <c r="J3" s="97" t="s">
        <v>663</v>
      </c>
      <c r="L3" s="96" t="s">
        <v>662</v>
      </c>
      <c r="M3" s="97" t="s">
        <v>663</v>
      </c>
      <c r="N3" s="96" t="s">
        <v>662</v>
      </c>
      <c r="O3" s="98" t="s">
        <v>663</v>
      </c>
      <c r="P3" s="99" t="s">
        <v>535</v>
      </c>
      <c r="Q3" s="100" t="s">
        <v>662</v>
      </c>
      <c r="R3" s="101" t="s">
        <v>664</v>
      </c>
    </row>
    <row r="4" spans="1:19" ht="16.5" customHeight="1">
      <c r="A4" s="89">
        <v>1</v>
      </c>
      <c r="B4" s="102" t="s">
        <v>665</v>
      </c>
      <c r="C4" s="102" t="s">
        <v>666</v>
      </c>
      <c r="D4" s="89"/>
      <c r="E4" s="90"/>
      <c r="F4" s="89">
        <v>200</v>
      </c>
      <c r="G4" s="89"/>
      <c r="H4" s="91"/>
      <c r="I4" s="89">
        <v>100</v>
      </c>
      <c r="J4" s="89"/>
      <c r="K4" s="91"/>
      <c r="L4" s="89">
        <v>200</v>
      </c>
      <c r="M4" s="89"/>
      <c r="N4" s="89">
        <v>200</v>
      </c>
      <c r="O4" s="89"/>
      <c r="P4" s="103">
        <v>117.7</v>
      </c>
      <c r="Q4" s="104">
        <f>S4*P4</f>
        <v>82390</v>
      </c>
      <c r="R4" s="105"/>
      <c r="S4">
        <f>F4+I4+L4+N4</f>
        <v>700</v>
      </c>
    </row>
    <row r="5" spans="1:19" ht="16.5" customHeight="1">
      <c r="A5" s="89">
        <v>2</v>
      </c>
      <c r="B5" s="102" t="s">
        <v>667</v>
      </c>
      <c r="C5" s="102" t="s">
        <v>666</v>
      </c>
      <c r="D5" s="89"/>
      <c r="E5" s="90"/>
      <c r="F5" s="89">
        <v>200</v>
      </c>
      <c r="G5" s="89"/>
      <c r="H5" s="91"/>
      <c r="I5" s="89">
        <v>100</v>
      </c>
      <c r="J5" s="89"/>
      <c r="K5" s="106"/>
      <c r="L5" s="89">
        <v>200</v>
      </c>
      <c r="M5" s="89"/>
      <c r="N5" s="89">
        <v>200</v>
      </c>
      <c r="O5" s="89"/>
      <c r="P5" s="107">
        <v>128.4</v>
      </c>
      <c r="Q5" s="104">
        <f aca="true" t="shared" si="0" ref="Q5:Q65">S5*P5</f>
        <v>89880</v>
      </c>
      <c r="R5" s="105"/>
      <c r="S5">
        <f aca="true" t="shared" si="1" ref="S5:S23">F5+I5+L5+N5</f>
        <v>700</v>
      </c>
    </row>
    <row r="6" spans="1:19" ht="16.5" customHeight="1">
      <c r="A6" s="89">
        <v>3</v>
      </c>
      <c r="B6" s="102" t="s">
        <v>668</v>
      </c>
      <c r="C6" s="102" t="s">
        <v>666</v>
      </c>
      <c r="D6" s="89"/>
      <c r="E6" s="90"/>
      <c r="F6" s="89">
        <v>100</v>
      </c>
      <c r="G6" s="89"/>
      <c r="H6" s="91"/>
      <c r="I6" s="89">
        <v>100</v>
      </c>
      <c r="J6" s="89"/>
      <c r="K6" s="106"/>
      <c r="L6" s="89">
        <v>100</v>
      </c>
      <c r="M6" s="89"/>
      <c r="N6" s="89">
        <v>100</v>
      </c>
      <c r="O6" s="89"/>
      <c r="P6" s="107">
        <v>200</v>
      </c>
      <c r="Q6" s="104">
        <f t="shared" si="0"/>
        <v>80000</v>
      </c>
      <c r="R6" s="105"/>
      <c r="S6">
        <f t="shared" si="1"/>
        <v>400</v>
      </c>
    </row>
    <row r="7" spans="1:19" ht="16.5" customHeight="1">
      <c r="A7" s="89">
        <v>4</v>
      </c>
      <c r="B7" s="102" t="s">
        <v>669</v>
      </c>
      <c r="C7" s="102" t="s">
        <v>670</v>
      </c>
      <c r="D7" s="89"/>
      <c r="E7" s="90"/>
      <c r="F7" s="89">
        <v>10</v>
      </c>
      <c r="G7" s="89"/>
      <c r="H7" s="91"/>
      <c r="I7" s="89">
        <v>10</v>
      </c>
      <c r="J7" s="89"/>
      <c r="K7" s="91"/>
      <c r="L7" s="89">
        <v>10</v>
      </c>
      <c r="M7" s="89"/>
      <c r="N7" s="89">
        <v>10</v>
      </c>
      <c r="O7" s="89"/>
      <c r="P7" s="107">
        <v>190.46</v>
      </c>
      <c r="Q7" s="104">
        <f t="shared" si="0"/>
        <v>7618.400000000001</v>
      </c>
      <c r="R7" s="105"/>
      <c r="S7">
        <f t="shared" si="1"/>
        <v>40</v>
      </c>
    </row>
    <row r="8" spans="1:19" ht="16.5" customHeight="1">
      <c r="A8" s="89">
        <v>5</v>
      </c>
      <c r="B8" s="102" t="s">
        <v>671</v>
      </c>
      <c r="C8" s="102" t="s">
        <v>672</v>
      </c>
      <c r="D8" s="89"/>
      <c r="E8" s="90"/>
      <c r="F8" s="89">
        <v>10</v>
      </c>
      <c r="G8" s="90"/>
      <c r="H8" s="90"/>
      <c r="I8" s="89">
        <v>10</v>
      </c>
      <c r="J8" s="90"/>
      <c r="K8" s="106"/>
      <c r="L8" s="89">
        <v>10</v>
      </c>
      <c r="M8" s="89"/>
      <c r="N8" s="89">
        <v>10</v>
      </c>
      <c r="O8" s="89"/>
      <c r="P8" s="107">
        <v>331.7</v>
      </c>
      <c r="Q8" s="104">
        <f t="shared" si="0"/>
        <v>13268</v>
      </c>
      <c r="R8" s="105"/>
      <c r="S8">
        <f t="shared" si="1"/>
        <v>40</v>
      </c>
    </row>
    <row r="9" spans="1:19" ht="16.5" customHeight="1">
      <c r="A9" s="89">
        <v>6</v>
      </c>
      <c r="B9" s="102" t="s">
        <v>673</v>
      </c>
      <c r="C9" s="102" t="s">
        <v>666</v>
      </c>
      <c r="D9" s="89"/>
      <c r="E9" s="90"/>
      <c r="F9" s="89"/>
      <c r="G9" s="89"/>
      <c r="H9" s="91"/>
      <c r="I9" s="89">
        <v>100</v>
      </c>
      <c r="J9" s="89"/>
      <c r="K9" s="91"/>
      <c r="L9" s="89">
        <v>100</v>
      </c>
      <c r="M9" s="89"/>
      <c r="N9" s="89">
        <v>100</v>
      </c>
      <c r="O9" s="89"/>
      <c r="P9" s="107">
        <v>235.4</v>
      </c>
      <c r="Q9" s="104">
        <f t="shared" si="0"/>
        <v>70620</v>
      </c>
      <c r="R9" s="105"/>
      <c r="S9">
        <f t="shared" si="1"/>
        <v>300</v>
      </c>
    </row>
    <row r="10" spans="1:19" ht="16.5" customHeight="1">
      <c r="A10" s="89">
        <v>7</v>
      </c>
      <c r="B10" s="102" t="s">
        <v>674</v>
      </c>
      <c r="C10" s="102" t="s">
        <v>675</v>
      </c>
      <c r="D10" s="89"/>
      <c r="E10" s="90"/>
      <c r="F10" s="89"/>
      <c r="G10" s="89"/>
      <c r="H10" s="91"/>
      <c r="I10" s="89">
        <v>10</v>
      </c>
      <c r="J10" s="89"/>
      <c r="K10" s="91"/>
      <c r="L10" s="89">
        <v>10</v>
      </c>
      <c r="M10" s="89"/>
      <c r="N10" s="89">
        <v>10</v>
      </c>
      <c r="O10" s="89"/>
      <c r="P10" s="107">
        <v>331.7</v>
      </c>
      <c r="Q10" s="104">
        <f t="shared" si="0"/>
        <v>9951</v>
      </c>
      <c r="R10" s="105"/>
      <c r="S10">
        <f t="shared" si="1"/>
        <v>30</v>
      </c>
    </row>
    <row r="11" spans="1:19" ht="16.5" customHeight="1">
      <c r="A11" s="89">
        <v>8</v>
      </c>
      <c r="B11" s="102" t="s">
        <v>676</v>
      </c>
      <c r="C11" s="102" t="s">
        <v>666</v>
      </c>
      <c r="D11" s="89"/>
      <c r="E11" s="90"/>
      <c r="F11" s="89">
        <v>100</v>
      </c>
      <c r="G11" s="89"/>
      <c r="H11" s="91"/>
      <c r="I11" s="89">
        <v>100</v>
      </c>
      <c r="J11" s="89"/>
      <c r="K11" s="106"/>
      <c r="L11" s="89">
        <v>100</v>
      </c>
      <c r="M11" s="89"/>
      <c r="N11" s="89">
        <v>100</v>
      </c>
      <c r="O11" s="89"/>
      <c r="P11" s="107">
        <v>52</v>
      </c>
      <c r="Q11" s="104">
        <f t="shared" si="0"/>
        <v>20800</v>
      </c>
      <c r="R11" s="105"/>
      <c r="S11">
        <f t="shared" si="1"/>
        <v>400</v>
      </c>
    </row>
    <row r="12" spans="1:19" ht="16.5" customHeight="1">
      <c r="A12" s="89">
        <v>9</v>
      </c>
      <c r="B12" s="102" t="s">
        <v>677</v>
      </c>
      <c r="C12" s="102" t="s">
        <v>666</v>
      </c>
      <c r="D12" s="89"/>
      <c r="E12" s="90"/>
      <c r="F12" s="89">
        <v>100</v>
      </c>
      <c r="G12" s="89"/>
      <c r="H12" s="91"/>
      <c r="I12" s="89">
        <v>100</v>
      </c>
      <c r="J12" s="89"/>
      <c r="K12" s="106"/>
      <c r="L12" s="89">
        <v>100</v>
      </c>
      <c r="M12" s="89"/>
      <c r="N12" s="89">
        <v>100</v>
      </c>
      <c r="O12" s="89"/>
      <c r="P12" s="107">
        <v>52</v>
      </c>
      <c r="Q12" s="104">
        <f t="shared" si="0"/>
        <v>20800</v>
      </c>
      <c r="R12" s="105"/>
      <c r="S12">
        <f t="shared" si="1"/>
        <v>400</v>
      </c>
    </row>
    <row r="13" spans="1:19" ht="16.5" customHeight="1">
      <c r="A13" s="89">
        <v>10</v>
      </c>
      <c r="B13" s="102" t="s">
        <v>678</v>
      </c>
      <c r="C13" s="102" t="s">
        <v>666</v>
      </c>
      <c r="D13" s="89"/>
      <c r="E13" s="90"/>
      <c r="F13" s="89">
        <v>100</v>
      </c>
      <c r="G13" s="89"/>
      <c r="H13" s="91"/>
      <c r="I13" s="89"/>
      <c r="J13" s="89"/>
      <c r="K13" s="108"/>
      <c r="L13" s="89">
        <v>100</v>
      </c>
      <c r="M13" s="89"/>
      <c r="N13" s="89">
        <v>100</v>
      </c>
      <c r="O13" s="89"/>
      <c r="P13" s="107">
        <v>52</v>
      </c>
      <c r="Q13" s="104">
        <f t="shared" si="0"/>
        <v>15600</v>
      </c>
      <c r="R13" s="105"/>
      <c r="S13">
        <f t="shared" si="1"/>
        <v>300</v>
      </c>
    </row>
    <row r="14" spans="1:19" ht="16.5" customHeight="1">
      <c r="A14" s="89">
        <v>11</v>
      </c>
      <c r="B14" s="102" t="s">
        <v>679</v>
      </c>
      <c r="C14" s="102" t="s">
        <v>680</v>
      </c>
      <c r="D14" s="89"/>
      <c r="E14" s="90"/>
      <c r="F14" s="89"/>
      <c r="G14" s="89"/>
      <c r="H14" s="91"/>
      <c r="I14" s="89">
        <v>100</v>
      </c>
      <c r="J14" s="89"/>
      <c r="K14" s="108"/>
      <c r="L14" s="89"/>
      <c r="M14" s="89"/>
      <c r="N14" s="89">
        <v>100</v>
      </c>
      <c r="O14" s="89"/>
      <c r="P14" s="107">
        <v>52</v>
      </c>
      <c r="Q14" s="104">
        <f t="shared" si="0"/>
        <v>10400</v>
      </c>
      <c r="R14" s="105"/>
      <c r="S14">
        <f t="shared" si="1"/>
        <v>200</v>
      </c>
    </row>
    <row r="15" spans="1:19" ht="16.5" customHeight="1">
      <c r="A15" s="89">
        <v>12</v>
      </c>
      <c r="B15" s="102" t="s">
        <v>681</v>
      </c>
      <c r="C15" s="102" t="s">
        <v>666</v>
      </c>
      <c r="D15" s="89"/>
      <c r="E15" s="90"/>
      <c r="F15" s="89"/>
      <c r="G15" s="89"/>
      <c r="H15" s="91"/>
      <c r="I15" s="89">
        <v>100</v>
      </c>
      <c r="J15" s="89"/>
      <c r="K15" s="108"/>
      <c r="L15" s="89">
        <v>100</v>
      </c>
      <c r="M15" s="89"/>
      <c r="N15" s="89">
        <v>100</v>
      </c>
      <c r="O15" s="89"/>
      <c r="P15" s="107">
        <v>52</v>
      </c>
      <c r="Q15" s="104">
        <f t="shared" si="0"/>
        <v>15600</v>
      </c>
      <c r="R15" s="105"/>
      <c r="S15">
        <f t="shared" si="1"/>
        <v>300</v>
      </c>
    </row>
    <row r="16" spans="1:19" ht="16.5" customHeight="1">
      <c r="A16" s="89">
        <v>13</v>
      </c>
      <c r="B16" s="102" t="s">
        <v>682</v>
      </c>
      <c r="C16" s="102" t="s">
        <v>666</v>
      </c>
      <c r="D16" s="89"/>
      <c r="E16" s="90"/>
      <c r="F16" s="89"/>
      <c r="G16" s="89"/>
      <c r="H16" s="91"/>
      <c r="I16" s="89">
        <v>100</v>
      </c>
      <c r="J16" s="89"/>
      <c r="K16" s="108"/>
      <c r="L16" s="89"/>
      <c r="M16" s="89"/>
      <c r="N16" s="89">
        <v>100</v>
      </c>
      <c r="O16" s="89"/>
      <c r="P16" s="107">
        <v>52</v>
      </c>
      <c r="Q16" s="104">
        <f t="shared" si="0"/>
        <v>10400</v>
      </c>
      <c r="R16" s="105"/>
      <c r="S16">
        <f t="shared" si="1"/>
        <v>200</v>
      </c>
    </row>
    <row r="17" spans="1:19" ht="16.5" customHeight="1">
      <c r="A17" s="89">
        <v>14</v>
      </c>
      <c r="B17" s="102" t="s">
        <v>683</v>
      </c>
      <c r="C17" s="102" t="s">
        <v>666</v>
      </c>
      <c r="D17" s="89"/>
      <c r="E17" s="90"/>
      <c r="F17" s="89">
        <v>100</v>
      </c>
      <c r="G17" s="89"/>
      <c r="H17" s="91"/>
      <c r="I17" s="89"/>
      <c r="J17" s="89"/>
      <c r="K17" s="108"/>
      <c r="L17" s="89">
        <v>100</v>
      </c>
      <c r="M17" s="89"/>
      <c r="N17" s="89">
        <v>100</v>
      </c>
      <c r="O17" s="89"/>
      <c r="P17" s="107">
        <v>52</v>
      </c>
      <c r="Q17" s="104">
        <f t="shared" si="0"/>
        <v>15600</v>
      </c>
      <c r="R17" s="105"/>
      <c r="S17">
        <f t="shared" si="1"/>
        <v>300</v>
      </c>
    </row>
    <row r="18" spans="1:19" ht="16.5" customHeight="1">
      <c r="A18" s="89">
        <v>15</v>
      </c>
      <c r="B18" s="102" t="s">
        <v>684</v>
      </c>
      <c r="C18" s="102" t="s">
        <v>666</v>
      </c>
      <c r="D18" s="89"/>
      <c r="E18" s="90"/>
      <c r="F18" s="89"/>
      <c r="G18" s="89"/>
      <c r="H18" s="91"/>
      <c r="I18" s="89"/>
      <c r="J18" s="89"/>
      <c r="K18" s="108"/>
      <c r="L18" s="89">
        <v>100</v>
      </c>
      <c r="M18" s="89"/>
      <c r="N18" s="89">
        <v>100</v>
      </c>
      <c r="O18" s="89"/>
      <c r="P18" s="107">
        <v>52</v>
      </c>
      <c r="Q18" s="104">
        <f t="shared" si="0"/>
        <v>10400</v>
      </c>
      <c r="R18" s="105"/>
      <c r="S18">
        <f t="shared" si="1"/>
        <v>200</v>
      </c>
    </row>
    <row r="19" spans="1:19" ht="16.5" customHeight="1">
      <c r="A19" s="89">
        <v>16</v>
      </c>
      <c r="B19" s="102" t="s">
        <v>685</v>
      </c>
      <c r="C19" s="102" t="s">
        <v>666</v>
      </c>
      <c r="D19" s="89"/>
      <c r="E19" s="90"/>
      <c r="F19" s="89"/>
      <c r="G19" s="89"/>
      <c r="H19" s="91"/>
      <c r="I19" s="89"/>
      <c r="J19" s="89"/>
      <c r="K19" s="108"/>
      <c r="L19" s="89"/>
      <c r="M19" s="89"/>
      <c r="N19" s="89"/>
      <c r="O19" s="89"/>
      <c r="P19" s="107">
        <v>52</v>
      </c>
      <c r="Q19" s="104">
        <f t="shared" si="0"/>
        <v>0</v>
      </c>
      <c r="R19" s="105"/>
      <c r="S19">
        <f t="shared" si="1"/>
        <v>0</v>
      </c>
    </row>
    <row r="20" spans="1:19" ht="16.5" customHeight="1">
      <c r="A20" s="89">
        <v>17</v>
      </c>
      <c r="B20" s="102" t="s">
        <v>686</v>
      </c>
      <c r="C20" s="102" t="s">
        <v>666</v>
      </c>
      <c r="D20" s="89"/>
      <c r="E20" s="90"/>
      <c r="F20" s="89"/>
      <c r="G20" s="89"/>
      <c r="H20" s="91"/>
      <c r="I20" s="89">
        <v>100</v>
      </c>
      <c r="J20" s="89"/>
      <c r="K20" s="108"/>
      <c r="L20" s="89">
        <v>100</v>
      </c>
      <c r="M20" s="89"/>
      <c r="N20" s="89">
        <v>100</v>
      </c>
      <c r="O20" s="89"/>
      <c r="P20" s="107">
        <v>52</v>
      </c>
      <c r="Q20" s="104">
        <f t="shared" si="0"/>
        <v>15600</v>
      </c>
      <c r="R20" s="105"/>
      <c r="S20">
        <f t="shared" si="1"/>
        <v>300</v>
      </c>
    </row>
    <row r="21" spans="1:19" ht="16.5" customHeight="1">
      <c r="A21" s="89">
        <v>18</v>
      </c>
      <c r="B21" s="102" t="s">
        <v>687</v>
      </c>
      <c r="C21" s="102" t="s">
        <v>666</v>
      </c>
      <c r="D21" s="89"/>
      <c r="E21" s="90"/>
      <c r="F21" s="89"/>
      <c r="G21" s="89"/>
      <c r="H21" s="91"/>
      <c r="I21" s="89">
        <v>100</v>
      </c>
      <c r="J21" s="89"/>
      <c r="K21" s="108"/>
      <c r="L21" s="89"/>
      <c r="M21" s="89"/>
      <c r="N21" s="89">
        <v>100</v>
      </c>
      <c r="O21" s="89"/>
      <c r="P21" s="107">
        <v>52</v>
      </c>
      <c r="Q21" s="104">
        <f t="shared" si="0"/>
        <v>10400</v>
      </c>
      <c r="R21" s="105"/>
      <c r="S21">
        <f t="shared" si="1"/>
        <v>200</v>
      </c>
    </row>
    <row r="22" spans="1:19" ht="16.5" customHeight="1">
      <c r="A22" s="88">
        <v>19</v>
      </c>
      <c r="B22" s="102" t="s">
        <v>688</v>
      </c>
      <c r="C22" s="102" t="s">
        <v>666</v>
      </c>
      <c r="D22" s="89"/>
      <c r="E22" s="90"/>
      <c r="F22" s="89">
        <v>100</v>
      </c>
      <c r="G22" s="89"/>
      <c r="H22" s="91"/>
      <c r="I22" s="89">
        <v>100</v>
      </c>
      <c r="J22" s="89"/>
      <c r="K22" s="108"/>
      <c r="L22" s="89">
        <v>100</v>
      </c>
      <c r="M22" s="89"/>
      <c r="N22" s="89">
        <v>100</v>
      </c>
      <c r="O22" s="89"/>
      <c r="P22" s="107">
        <v>52</v>
      </c>
      <c r="Q22" s="104">
        <f t="shared" si="0"/>
        <v>20800</v>
      </c>
      <c r="R22" s="105"/>
      <c r="S22">
        <f t="shared" si="1"/>
        <v>400</v>
      </c>
    </row>
    <row r="23" spans="1:19" ht="16.5" customHeight="1">
      <c r="A23" s="89">
        <v>20</v>
      </c>
      <c r="B23" s="102" t="s">
        <v>689</v>
      </c>
      <c r="C23" s="102" t="s">
        <v>666</v>
      </c>
      <c r="D23" s="89"/>
      <c r="E23" s="90"/>
      <c r="F23" s="89">
        <v>100</v>
      </c>
      <c r="G23" s="89"/>
      <c r="H23" s="91"/>
      <c r="I23" s="89"/>
      <c r="J23" s="89"/>
      <c r="K23" s="108"/>
      <c r="L23" s="89">
        <v>100</v>
      </c>
      <c r="M23" s="89"/>
      <c r="N23" s="89">
        <v>100</v>
      </c>
      <c r="O23" s="89"/>
      <c r="P23" s="107">
        <v>52</v>
      </c>
      <c r="Q23" s="104">
        <f t="shared" si="0"/>
        <v>15600</v>
      </c>
      <c r="R23" s="105"/>
      <c r="S23">
        <f t="shared" si="1"/>
        <v>300</v>
      </c>
    </row>
    <row r="24" spans="1:19" ht="16.5" customHeight="1">
      <c r="A24" s="89">
        <v>21</v>
      </c>
      <c r="B24" s="102" t="s">
        <v>690</v>
      </c>
      <c r="C24" s="102" t="s">
        <v>691</v>
      </c>
      <c r="D24" s="89"/>
      <c r="E24" s="90"/>
      <c r="F24" s="89"/>
      <c r="G24" s="89"/>
      <c r="H24" s="91"/>
      <c r="I24" s="89">
        <v>800</v>
      </c>
      <c r="J24" s="89"/>
      <c r="K24" s="108"/>
      <c r="L24" s="89">
        <v>800</v>
      </c>
      <c r="M24" s="89"/>
      <c r="N24" s="89">
        <v>800</v>
      </c>
      <c r="O24" s="89"/>
      <c r="P24" s="107">
        <v>85</v>
      </c>
      <c r="Q24" s="104">
        <f t="shared" si="0"/>
        <v>204000</v>
      </c>
      <c r="R24" s="105"/>
      <c r="S24">
        <f>F24+I24+L24+N24</f>
        <v>2400</v>
      </c>
    </row>
    <row r="25" spans="1:19" ht="16.5" customHeight="1">
      <c r="A25" s="89">
        <v>22</v>
      </c>
      <c r="B25" s="102" t="s">
        <v>692</v>
      </c>
      <c r="C25" s="102" t="s">
        <v>691</v>
      </c>
      <c r="D25" s="89"/>
      <c r="E25" s="90"/>
      <c r="F25" s="89"/>
      <c r="G25" s="89"/>
      <c r="H25" s="91"/>
      <c r="I25" s="89">
        <v>200</v>
      </c>
      <c r="J25" s="89"/>
      <c r="K25" s="108"/>
      <c r="L25" s="89">
        <v>200</v>
      </c>
      <c r="M25" s="89"/>
      <c r="N25" s="89">
        <v>200</v>
      </c>
      <c r="O25" s="89"/>
      <c r="P25" s="107">
        <v>85</v>
      </c>
      <c r="Q25" s="104">
        <f t="shared" si="0"/>
        <v>51000</v>
      </c>
      <c r="R25" s="105"/>
      <c r="S25">
        <f aca="true" t="shared" si="2" ref="S25:S44">F25+I25+L25+N25</f>
        <v>600</v>
      </c>
    </row>
    <row r="26" spans="1:19" ht="16.5" customHeight="1">
      <c r="A26" s="89">
        <v>23</v>
      </c>
      <c r="B26" s="102" t="s">
        <v>693</v>
      </c>
      <c r="C26" s="102" t="s">
        <v>691</v>
      </c>
      <c r="D26" s="89"/>
      <c r="E26" s="90"/>
      <c r="F26" s="89"/>
      <c r="G26" s="89"/>
      <c r="H26" s="91"/>
      <c r="I26" s="89">
        <v>20</v>
      </c>
      <c r="J26" s="89"/>
      <c r="K26" s="109"/>
      <c r="L26" s="89">
        <v>40</v>
      </c>
      <c r="M26" s="89"/>
      <c r="N26" s="89">
        <v>40</v>
      </c>
      <c r="O26" s="89"/>
      <c r="P26" s="107">
        <v>85</v>
      </c>
      <c r="Q26" s="104">
        <f t="shared" si="0"/>
        <v>8500</v>
      </c>
      <c r="R26" s="105"/>
      <c r="S26">
        <f t="shared" si="2"/>
        <v>100</v>
      </c>
    </row>
    <row r="27" spans="1:19" ht="16.5" customHeight="1">
      <c r="A27" s="89">
        <v>24</v>
      </c>
      <c r="B27" s="102" t="s">
        <v>694</v>
      </c>
      <c r="C27" s="102" t="s">
        <v>691</v>
      </c>
      <c r="D27" s="89"/>
      <c r="E27" s="90"/>
      <c r="F27" s="89"/>
      <c r="G27" s="89"/>
      <c r="H27" s="91"/>
      <c r="I27" s="89">
        <v>100</v>
      </c>
      <c r="J27" s="89"/>
      <c r="K27" s="109"/>
      <c r="L27" s="89"/>
      <c r="M27" s="89"/>
      <c r="N27" s="89">
        <v>100</v>
      </c>
      <c r="O27" s="89"/>
      <c r="P27" s="107">
        <v>85</v>
      </c>
      <c r="Q27" s="104">
        <f t="shared" si="0"/>
        <v>17000</v>
      </c>
      <c r="R27" s="105"/>
      <c r="S27">
        <f t="shared" si="2"/>
        <v>200</v>
      </c>
    </row>
    <row r="28" spans="1:19" ht="16.5" customHeight="1">
      <c r="A28" s="89">
        <v>25</v>
      </c>
      <c r="B28" s="102" t="s">
        <v>695</v>
      </c>
      <c r="C28" s="102" t="s">
        <v>124</v>
      </c>
      <c r="D28" s="89"/>
      <c r="E28" s="90"/>
      <c r="F28" s="89"/>
      <c r="G28" s="89"/>
      <c r="H28" s="91"/>
      <c r="I28" s="89"/>
      <c r="J28" s="89"/>
      <c r="K28" s="109"/>
      <c r="L28" s="89"/>
      <c r="M28" s="89"/>
      <c r="N28" s="89"/>
      <c r="O28" s="102"/>
      <c r="P28" s="107">
        <v>115</v>
      </c>
      <c r="Q28" s="104">
        <f t="shared" si="0"/>
        <v>0</v>
      </c>
      <c r="R28" s="105"/>
      <c r="S28">
        <f t="shared" si="2"/>
        <v>0</v>
      </c>
    </row>
    <row r="29" spans="1:19" ht="16.5" customHeight="1">
      <c r="A29" s="89">
        <v>26</v>
      </c>
      <c r="B29" s="102" t="s">
        <v>696</v>
      </c>
      <c r="C29" s="102" t="s">
        <v>124</v>
      </c>
      <c r="D29" s="89"/>
      <c r="E29" s="90"/>
      <c r="F29" s="89"/>
      <c r="G29" s="89"/>
      <c r="H29" s="91"/>
      <c r="I29" s="89"/>
      <c r="J29" s="89"/>
      <c r="K29" s="91"/>
      <c r="L29" s="89"/>
      <c r="M29" s="102"/>
      <c r="N29" s="89"/>
      <c r="O29" s="102"/>
      <c r="P29" s="107">
        <v>115</v>
      </c>
      <c r="Q29" s="104">
        <f t="shared" si="0"/>
        <v>0</v>
      </c>
      <c r="R29" s="102"/>
      <c r="S29">
        <f t="shared" si="2"/>
        <v>0</v>
      </c>
    </row>
    <row r="30" spans="1:19" ht="16.5" customHeight="1">
      <c r="A30" s="89">
        <v>27</v>
      </c>
      <c r="B30" s="102" t="s">
        <v>697</v>
      </c>
      <c r="C30" s="102" t="s">
        <v>124</v>
      </c>
      <c r="D30" s="89"/>
      <c r="E30" s="89"/>
      <c r="F30" s="89"/>
      <c r="G30" s="89"/>
      <c r="H30" s="91"/>
      <c r="I30" s="89"/>
      <c r="J30" s="89"/>
      <c r="K30" s="89"/>
      <c r="L30" s="89"/>
      <c r="M30" s="102"/>
      <c r="N30" s="89"/>
      <c r="O30" s="102"/>
      <c r="P30" s="107">
        <v>115</v>
      </c>
      <c r="Q30" s="104">
        <f t="shared" si="0"/>
        <v>0</v>
      </c>
      <c r="R30" s="102"/>
      <c r="S30">
        <f t="shared" si="2"/>
        <v>0</v>
      </c>
    </row>
    <row r="31" spans="1:19" ht="16.5" customHeight="1">
      <c r="A31" s="89">
        <v>28</v>
      </c>
      <c r="B31" s="102" t="s">
        <v>698</v>
      </c>
      <c r="C31" s="102" t="s">
        <v>69</v>
      </c>
      <c r="D31" s="102"/>
      <c r="E31" s="90"/>
      <c r="F31" s="102"/>
      <c r="G31" s="102"/>
      <c r="H31" s="110"/>
      <c r="I31" s="102"/>
      <c r="J31" s="102"/>
      <c r="K31" s="102"/>
      <c r="L31" s="102">
        <v>200</v>
      </c>
      <c r="M31" s="102"/>
      <c r="N31" s="102"/>
      <c r="O31" s="102"/>
      <c r="P31" s="99">
        <v>12.5</v>
      </c>
      <c r="Q31" s="104">
        <f t="shared" si="0"/>
        <v>2500</v>
      </c>
      <c r="R31" s="102"/>
      <c r="S31">
        <f t="shared" si="2"/>
        <v>200</v>
      </c>
    </row>
    <row r="32" spans="1:19" ht="16.5" customHeight="1">
      <c r="A32" s="89">
        <v>29</v>
      </c>
      <c r="B32" s="102" t="s">
        <v>699</v>
      </c>
      <c r="C32" s="102" t="s">
        <v>69</v>
      </c>
      <c r="D32" s="102"/>
      <c r="E32" s="90"/>
      <c r="F32" s="89">
        <v>1500</v>
      </c>
      <c r="G32" s="102"/>
      <c r="H32" s="110"/>
      <c r="I32" s="89">
        <v>1500</v>
      </c>
      <c r="J32" s="102"/>
      <c r="K32" s="102"/>
      <c r="L32" s="89">
        <v>1500</v>
      </c>
      <c r="M32" s="102"/>
      <c r="N32" s="89">
        <v>1500</v>
      </c>
      <c r="O32" s="102"/>
      <c r="P32" s="99">
        <v>12.5</v>
      </c>
      <c r="Q32" s="104">
        <f t="shared" si="0"/>
        <v>75000</v>
      </c>
      <c r="R32" s="102"/>
      <c r="S32">
        <f t="shared" si="2"/>
        <v>6000</v>
      </c>
    </row>
    <row r="33" spans="1:19" ht="16.5" customHeight="1">
      <c r="A33" s="89">
        <v>30</v>
      </c>
      <c r="B33" s="102" t="s">
        <v>700</v>
      </c>
      <c r="C33" s="102" t="s">
        <v>69</v>
      </c>
      <c r="D33" s="102"/>
      <c r="E33" s="90"/>
      <c r="F33" s="102"/>
      <c r="G33" s="102"/>
      <c r="H33" s="110"/>
      <c r="I33" s="89">
        <v>500</v>
      </c>
      <c r="J33" s="89"/>
      <c r="K33" s="89"/>
      <c r="L33" s="89">
        <v>300</v>
      </c>
      <c r="M33" s="89"/>
      <c r="N33" s="89">
        <v>300</v>
      </c>
      <c r="O33" s="102"/>
      <c r="P33" s="107">
        <v>12.5</v>
      </c>
      <c r="Q33" s="104">
        <f t="shared" si="0"/>
        <v>13750</v>
      </c>
      <c r="R33" s="102"/>
      <c r="S33">
        <f t="shared" si="2"/>
        <v>1100</v>
      </c>
    </row>
    <row r="34" spans="1:19" ht="16.5" customHeight="1">
      <c r="A34" s="89">
        <v>31</v>
      </c>
      <c r="B34" s="102" t="s">
        <v>701</v>
      </c>
      <c r="C34" s="102" t="s">
        <v>69</v>
      </c>
      <c r="D34" s="102"/>
      <c r="E34" s="90"/>
      <c r="F34" s="102"/>
      <c r="G34" s="102"/>
      <c r="H34" s="110"/>
      <c r="I34" s="89">
        <v>100</v>
      </c>
      <c r="J34" s="89"/>
      <c r="K34" s="89"/>
      <c r="L34" s="89">
        <v>100</v>
      </c>
      <c r="M34" s="89"/>
      <c r="N34" s="89">
        <v>100</v>
      </c>
      <c r="O34" s="102"/>
      <c r="P34" s="107">
        <v>12.5</v>
      </c>
      <c r="Q34" s="104">
        <f t="shared" si="0"/>
        <v>3750</v>
      </c>
      <c r="R34" s="102"/>
      <c r="S34">
        <f t="shared" si="2"/>
        <v>300</v>
      </c>
    </row>
    <row r="35" spans="1:19" ht="16.5" customHeight="1">
      <c r="A35" s="89">
        <v>32</v>
      </c>
      <c r="B35" s="102" t="s">
        <v>702</v>
      </c>
      <c r="C35" s="102" t="s">
        <v>69</v>
      </c>
      <c r="D35" s="102"/>
      <c r="E35" s="90"/>
      <c r="F35" s="102">
        <v>100</v>
      </c>
      <c r="G35" s="102"/>
      <c r="H35" s="110"/>
      <c r="I35" s="89"/>
      <c r="J35" s="89"/>
      <c r="K35" s="89"/>
      <c r="L35" s="89">
        <v>100</v>
      </c>
      <c r="M35" s="89"/>
      <c r="N35" s="89"/>
      <c r="O35" s="102"/>
      <c r="P35" s="107">
        <v>12.5</v>
      </c>
      <c r="Q35" s="104">
        <f t="shared" si="0"/>
        <v>2500</v>
      </c>
      <c r="R35" s="102"/>
      <c r="S35">
        <f t="shared" si="2"/>
        <v>200</v>
      </c>
    </row>
    <row r="36" spans="1:19" ht="16.5" customHeight="1">
      <c r="A36" s="89">
        <v>33</v>
      </c>
      <c r="B36" s="102" t="s">
        <v>703</v>
      </c>
      <c r="C36" s="102" t="s">
        <v>704</v>
      </c>
      <c r="D36" s="111"/>
      <c r="E36" s="112"/>
      <c r="F36" s="89">
        <v>50</v>
      </c>
      <c r="G36" s="111"/>
      <c r="H36" s="113"/>
      <c r="I36" s="89">
        <v>100</v>
      </c>
      <c r="J36" s="111"/>
      <c r="K36" s="111"/>
      <c r="L36" s="89">
        <v>100</v>
      </c>
      <c r="M36" s="111"/>
      <c r="N36" s="89">
        <v>100</v>
      </c>
      <c r="O36" s="105"/>
      <c r="P36" s="107">
        <v>85</v>
      </c>
      <c r="Q36" s="104">
        <f t="shared" si="0"/>
        <v>29750</v>
      </c>
      <c r="R36" s="105"/>
      <c r="S36">
        <f>F36+I36+L36+N36</f>
        <v>350</v>
      </c>
    </row>
    <row r="37" spans="1:19" ht="16.5" customHeight="1">
      <c r="A37" s="89">
        <v>34</v>
      </c>
      <c r="B37" s="102" t="s">
        <v>705</v>
      </c>
      <c r="C37" s="102" t="s">
        <v>704</v>
      </c>
      <c r="D37" s="89"/>
      <c r="E37" s="90"/>
      <c r="F37" s="89">
        <v>300</v>
      </c>
      <c r="G37" s="89"/>
      <c r="H37" s="91"/>
      <c r="I37" s="89">
        <v>300</v>
      </c>
      <c r="J37" s="89"/>
      <c r="K37" s="102"/>
      <c r="L37" s="89">
        <v>300</v>
      </c>
      <c r="M37" s="102"/>
      <c r="N37" s="89">
        <v>300</v>
      </c>
      <c r="O37" s="102"/>
      <c r="P37" s="99">
        <v>85</v>
      </c>
      <c r="Q37" s="104">
        <f t="shared" si="0"/>
        <v>102000</v>
      </c>
      <c r="R37" s="102"/>
      <c r="S37">
        <f t="shared" si="2"/>
        <v>1200</v>
      </c>
    </row>
    <row r="38" spans="1:19" ht="16.5" customHeight="1">
      <c r="A38" s="89">
        <v>35</v>
      </c>
      <c r="B38" s="102" t="s">
        <v>706</v>
      </c>
      <c r="C38" s="102" t="s">
        <v>16</v>
      </c>
      <c r="D38" s="89"/>
      <c r="E38" s="90"/>
      <c r="F38" s="90">
        <v>10</v>
      </c>
      <c r="G38" s="90"/>
      <c r="H38" s="90"/>
      <c r="I38" s="90">
        <v>10</v>
      </c>
      <c r="J38" s="90"/>
      <c r="K38" s="90"/>
      <c r="L38" s="90">
        <v>10</v>
      </c>
      <c r="M38" s="90"/>
      <c r="N38" s="90">
        <v>10</v>
      </c>
      <c r="O38" s="90"/>
      <c r="P38" s="107">
        <v>85</v>
      </c>
      <c r="Q38" s="104">
        <f t="shared" si="0"/>
        <v>3400</v>
      </c>
      <c r="R38" s="102"/>
      <c r="S38">
        <f t="shared" si="2"/>
        <v>40</v>
      </c>
    </row>
    <row r="39" spans="1:19" ht="16.5" customHeight="1">
      <c r="A39" s="89">
        <v>36</v>
      </c>
      <c r="B39" s="102" t="s">
        <v>707</v>
      </c>
      <c r="C39" s="102" t="s">
        <v>16</v>
      </c>
      <c r="D39" s="89"/>
      <c r="E39" s="90"/>
      <c r="F39" s="90">
        <v>4</v>
      </c>
      <c r="G39" s="90"/>
      <c r="H39" s="90"/>
      <c r="I39" s="90"/>
      <c r="J39" s="90"/>
      <c r="K39" s="102"/>
      <c r="L39" s="90"/>
      <c r="M39" s="102"/>
      <c r="N39" s="90"/>
      <c r="O39" s="102"/>
      <c r="P39" s="107">
        <v>700.9</v>
      </c>
      <c r="Q39" s="104">
        <f t="shared" si="0"/>
        <v>2803.6</v>
      </c>
      <c r="R39" s="102"/>
      <c r="S39">
        <f t="shared" si="2"/>
        <v>4</v>
      </c>
    </row>
    <row r="40" spans="1:19" ht="16.5" customHeight="1">
      <c r="A40" s="89">
        <v>37</v>
      </c>
      <c r="B40" s="102" t="s">
        <v>708</v>
      </c>
      <c r="C40" s="102" t="s">
        <v>709</v>
      </c>
      <c r="D40" s="89"/>
      <c r="E40" s="90"/>
      <c r="F40" s="89"/>
      <c r="G40" s="89"/>
      <c r="H40" s="91"/>
      <c r="I40" s="89">
        <v>500</v>
      </c>
      <c r="J40" s="89"/>
      <c r="K40" s="102"/>
      <c r="L40" s="89">
        <v>300</v>
      </c>
      <c r="M40" s="89"/>
      <c r="N40" s="89">
        <v>300</v>
      </c>
      <c r="O40" s="102"/>
      <c r="P40" s="107">
        <v>20</v>
      </c>
      <c r="Q40" s="104">
        <f t="shared" si="0"/>
        <v>22000</v>
      </c>
      <c r="R40" s="102"/>
      <c r="S40">
        <f t="shared" si="2"/>
        <v>1100</v>
      </c>
    </row>
    <row r="41" spans="1:19" ht="16.5" customHeight="1">
      <c r="A41" s="89">
        <v>38</v>
      </c>
      <c r="B41" s="102" t="s">
        <v>710</v>
      </c>
      <c r="C41" s="102" t="s">
        <v>709</v>
      </c>
      <c r="D41" s="89"/>
      <c r="E41" s="90"/>
      <c r="F41" s="89">
        <v>1000</v>
      </c>
      <c r="G41" s="89"/>
      <c r="H41" s="91"/>
      <c r="I41" s="89">
        <v>1500</v>
      </c>
      <c r="J41" s="89"/>
      <c r="K41" s="89"/>
      <c r="L41" s="89">
        <v>1000</v>
      </c>
      <c r="M41" s="89"/>
      <c r="N41" s="89">
        <v>1500</v>
      </c>
      <c r="O41" s="102"/>
      <c r="P41" s="107">
        <v>38</v>
      </c>
      <c r="Q41" s="104">
        <f t="shared" si="0"/>
        <v>190000</v>
      </c>
      <c r="R41" s="102"/>
      <c r="S41">
        <f t="shared" si="2"/>
        <v>5000</v>
      </c>
    </row>
    <row r="42" spans="1:19" ht="16.5" customHeight="1">
      <c r="A42" s="89">
        <v>39</v>
      </c>
      <c r="B42" s="102" t="s">
        <v>711</v>
      </c>
      <c r="C42" s="102" t="s">
        <v>158</v>
      </c>
      <c r="D42" s="89"/>
      <c r="E42" s="90"/>
      <c r="F42" s="89">
        <v>300</v>
      </c>
      <c r="G42" s="89"/>
      <c r="H42" s="110"/>
      <c r="I42" s="89"/>
      <c r="J42" s="89"/>
      <c r="K42" s="102"/>
      <c r="L42" s="89">
        <v>300</v>
      </c>
      <c r="M42" s="102"/>
      <c r="N42" s="89">
        <v>300</v>
      </c>
      <c r="O42" s="102"/>
      <c r="P42" s="107">
        <v>25</v>
      </c>
      <c r="Q42" s="104">
        <f t="shared" si="0"/>
        <v>22500</v>
      </c>
      <c r="R42" s="102"/>
      <c r="S42">
        <f t="shared" si="2"/>
        <v>900</v>
      </c>
    </row>
    <row r="43" spans="1:19" ht="16.5" customHeight="1">
      <c r="A43" s="89">
        <v>40</v>
      </c>
      <c r="B43" t="s">
        <v>712</v>
      </c>
      <c r="C43" s="102" t="s">
        <v>158</v>
      </c>
      <c r="D43" s="89"/>
      <c r="E43" s="90"/>
      <c r="F43" s="89">
        <v>1000</v>
      </c>
      <c r="G43" s="89"/>
      <c r="H43" s="91"/>
      <c r="I43" s="89">
        <v>1000</v>
      </c>
      <c r="J43" s="89"/>
      <c r="K43" s="89"/>
      <c r="L43" s="89">
        <v>1000</v>
      </c>
      <c r="M43" s="89"/>
      <c r="N43" s="89">
        <v>1000</v>
      </c>
      <c r="O43" s="102"/>
      <c r="P43" s="107">
        <v>1</v>
      </c>
      <c r="Q43" s="104">
        <f t="shared" si="0"/>
        <v>4000</v>
      </c>
      <c r="R43" s="102"/>
      <c r="S43">
        <f t="shared" si="2"/>
        <v>4000</v>
      </c>
    </row>
    <row r="44" spans="1:19" ht="16.5" customHeight="1">
      <c r="A44" s="89">
        <v>41</v>
      </c>
      <c r="B44" s="102" t="s">
        <v>713</v>
      </c>
      <c r="C44" s="102" t="s">
        <v>714</v>
      </c>
      <c r="D44" s="89"/>
      <c r="E44" s="90"/>
      <c r="F44" s="89"/>
      <c r="G44" s="89"/>
      <c r="H44" s="91"/>
      <c r="I44" s="89">
        <v>300</v>
      </c>
      <c r="J44" s="89"/>
      <c r="K44" s="89"/>
      <c r="L44" s="89">
        <v>500</v>
      </c>
      <c r="M44" s="89"/>
      <c r="N44" s="89">
        <v>500</v>
      </c>
      <c r="O44" s="89"/>
      <c r="P44" s="107">
        <v>45</v>
      </c>
      <c r="Q44" s="104">
        <f t="shared" si="0"/>
        <v>58500</v>
      </c>
      <c r="R44" s="102"/>
      <c r="S44">
        <f t="shared" si="2"/>
        <v>1300</v>
      </c>
    </row>
    <row r="45" spans="1:19" ht="16.5" customHeight="1">
      <c r="A45" s="89">
        <v>42</v>
      </c>
      <c r="B45" s="102" t="s">
        <v>715</v>
      </c>
      <c r="C45" s="102" t="s">
        <v>124</v>
      </c>
      <c r="D45" s="89"/>
      <c r="E45" s="90"/>
      <c r="F45" s="89"/>
      <c r="G45" s="89"/>
      <c r="H45" s="91"/>
      <c r="I45" s="89"/>
      <c r="J45" s="89"/>
      <c r="K45" s="89"/>
      <c r="L45" s="89"/>
      <c r="M45" s="89"/>
      <c r="N45" s="89"/>
      <c r="O45" s="89"/>
      <c r="P45" s="107">
        <v>50</v>
      </c>
      <c r="Q45" s="104">
        <f t="shared" si="0"/>
        <v>0</v>
      </c>
      <c r="R45" s="102"/>
      <c r="S45">
        <f>F45+I45+L45+N45</f>
        <v>0</v>
      </c>
    </row>
    <row r="46" spans="1:19" ht="16.5" customHeight="1">
      <c r="A46" s="89">
        <v>43</v>
      </c>
      <c r="B46" s="102" t="s">
        <v>716</v>
      </c>
      <c r="C46" s="102" t="s">
        <v>709</v>
      </c>
      <c r="D46" s="89"/>
      <c r="E46" s="90"/>
      <c r="F46" s="90">
        <v>500</v>
      </c>
      <c r="G46" s="90"/>
      <c r="H46" s="90"/>
      <c r="I46" s="90"/>
      <c r="J46" s="90"/>
      <c r="K46" s="89"/>
      <c r="L46" s="89">
        <v>500</v>
      </c>
      <c r="M46" s="89"/>
      <c r="N46" s="89"/>
      <c r="O46" s="102"/>
      <c r="P46" s="107">
        <v>4</v>
      </c>
      <c r="Q46" s="104">
        <f t="shared" si="0"/>
        <v>4000</v>
      </c>
      <c r="R46" s="102"/>
      <c r="S46">
        <f>F46+I46+L46+N46</f>
        <v>1000</v>
      </c>
    </row>
    <row r="47" spans="1:19" ht="16.5" customHeight="1">
      <c r="A47" s="89">
        <v>44</v>
      </c>
      <c r="B47" s="102" t="s">
        <v>717</v>
      </c>
      <c r="C47" s="102" t="s">
        <v>124</v>
      </c>
      <c r="D47" s="89"/>
      <c r="E47" s="90"/>
      <c r="F47" s="89"/>
      <c r="G47" s="89"/>
      <c r="H47" s="91"/>
      <c r="I47" s="89">
        <v>50</v>
      </c>
      <c r="J47" s="89"/>
      <c r="K47" s="89"/>
      <c r="L47" s="89">
        <v>100</v>
      </c>
      <c r="M47" s="89"/>
      <c r="N47" s="89">
        <v>100</v>
      </c>
      <c r="O47" s="102"/>
      <c r="P47" s="107">
        <v>47.8</v>
      </c>
      <c r="Q47" s="104">
        <f t="shared" si="0"/>
        <v>11950</v>
      </c>
      <c r="R47" s="102"/>
      <c r="S47">
        <f>F47+I47+L47+N47</f>
        <v>250</v>
      </c>
    </row>
    <row r="48" spans="1:19" ht="16.5" customHeight="1">
      <c r="A48" s="89">
        <v>45</v>
      </c>
      <c r="B48" s="102" t="s">
        <v>718</v>
      </c>
      <c r="C48" s="102" t="s">
        <v>124</v>
      </c>
      <c r="D48" s="89"/>
      <c r="E48" s="90"/>
      <c r="F48" s="89"/>
      <c r="G48" s="89"/>
      <c r="H48" s="91"/>
      <c r="I48" s="89">
        <v>50</v>
      </c>
      <c r="J48" s="89"/>
      <c r="K48" s="89"/>
      <c r="L48" s="89">
        <v>50</v>
      </c>
      <c r="M48" s="89"/>
      <c r="N48" s="89">
        <v>50</v>
      </c>
      <c r="O48" s="102"/>
      <c r="P48" s="107">
        <v>64.2</v>
      </c>
      <c r="Q48" s="104">
        <f t="shared" si="0"/>
        <v>9630</v>
      </c>
      <c r="R48" s="102"/>
      <c r="S48">
        <f>F48+I48+L48+N48</f>
        <v>150</v>
      </c>
    </row>
    <row r="49" spans="1:19" ht="16.5" customHeight="1">
      <c r="A49" s="89">
        <v>46</v>
      </c>
      <c r="B49" s="102" t="s">
        <v>719</v>
      </c>
      <c r="C49" s="102" t="s">
        <v>720</v>
      </c>
      <c r="D49" s="89"/>
      <c r="E49" s="90"/>
      <c r="F49" s="89"/>
      <c r="G49" s="89"/>
      <c r="H49" s="91"/>
      <c r="I49" s="89">
        <v>100</v>
      </c>
      <c r="J49" s="89"/>
      <c r="K49" s="89"/>
      <c r="L49" s="89"/>
      <c r="M49" s="89"/>
      <c r="N49" s="89">
        <v>100</v>
      </c>
      <c r="O49" s="102"/>
      <c r="P49" s="107">
        <v>20</v>
      </c>
      <c r="Q49" s="104">
        <f t="shared" si="0"/>
        <v>4000</v>
      </c>
      <c r="R49" s="102"/>
      <c r="S49">
        <f aca="true" t="shared" si="3" ref="S49:S62">F49+I49+L49+N49</f>
        <v>200</v>
      </c>
    </row>
    <row r="50" spans="1:19" ht="16.5" customHeight="1">
      <c r="A50" s="89">
        <v>47</v>
      </c>
      <c r="B50" s="102" t="s">
        <v>721</v>
      </c>
      <c r="C50" s="102" t="s">
        <v>720</v>
      </c>
      <c r="D50" s="89"/>
      <c r="E50" s="90"/>
      <c r="F50" s="89">
        <v>300</v>
      </c>
      <c r="G50" s="89"/>
      <c r="H50" s="91"/>
      <c r="I50" s="89"/>
      <c r="J50" s="89"/>
      <c r="K50" s="89"/>
      <c r="L50" s="89">
        <v>300</v>
      </c>
      <c r="M50" s="89"/>
      <c r="N50" s="89">
        <v>500</v>
      </c>
      <c r="O50" s="102"/>
      <c r="P50" s="107">
        <v>20</v>
      </c>
      <c r="Q50" s="104">
        <f t="shared" si="0"/>
        <v>22000</v>
      </c>
      <c r="R50" s="102"/>
      <c r="S50">
        <f>F50+I50+L50+N50</f>
        <v>1100</v>
      </c>
    </row>
    <row r="51" spans="1:19" ht="16.5" customHeight="1">
      <c r="A51" s="89">
        <v>48</v>
      </c>
      <c r="B51" s="102" t="s">
        <v>722</v>
      </c>
      <c r="C51" s="102" t="s">
        <v>723</v>
      </c>
      <c r="D51" s="89"/>
      <c r="E51" s="90"/>
      <c r="F51" s="90">
        <v>100</v>
      </c>
      <c r="G51" s="89"/>
      <c r="H51" s="91"/>
      <c r="I51" s="89">
        <v>100</v>
      </c>
      <c r="J51" s="89"/>
      <c r="K51" s="89"/>
      <c r="L51" s="89">
        <v>100</v>
      </c>
      <c r="M51" s="89"/>
      <c r="N51" s="89">
        <v>100</v>
      </c>
      <c r="O51" s="102"/>
      <c r="P51" s="107">
        <v>140</v>
      </c>
      <c r="Q51" s="104">
        <f t="shared" si="0"/>
        <v>56000</v>
      </c>
      <c r="R51" s="102"/>
      <c r="S51">
        <f t="shared" si="3"/>
        <v>400</v>
      </c>
    </row>
    <row r="52" spans="1:19" ht="16.5" customHeight="1">
      <c r="A52" s="89">
        <v>49</v>
      </c>
      <c r="B52" s="102" t="s">
        <v>724</v>
      </c>
      <c r="C52" s="102" t="s">
        <v>723</v>
      </c>
      <c r="D52" s="89"/>
      <c r="E52" s="90"/>
      <c r="F52" s="90"/>
      <c r="G52" s="89"/>
      <c r="H52" s="91"/>
      <c r="I52" s="89">
        <v>100</v>
      </c>
      <c r="J52" s="89"/>
      <c r="K52" s="89"/>
      <c r="L52" s="89"/>
      <c r="M52" s="89"/>
      <c r="N52" s="89">
        <v>100</v>
      </c>
      <c r="O52" s="102"/>
      <c r="P52" s="107">
        <v>140</v>
      </c>
      <c r="Q52" s="104">
        <f t="shared" si="0"/>
        <v>28000</v>
      </c>
      <c r="R52" s="102"/>
      <c r="S52">
        <f t="shared" si="3"/>
        <v>200</v>
      </c>
    </row>
    <row r="53" spans="1:19" ht="16.5" customHeight="1">
      <c r="A53" s="89">
        <v>50</v>
      </c>
      <c r="B53" s="102" t="s">
        <v>725</v>
      </c>
      <c r="C53" s="102" t="s">
        <v>124</v>
      </c>
      <c r="D53" s="89"/>
      <c r="E53" s="90"/>
      <c r="F53" s="89"/>
      <c r="G53" s="89"/>
      <c r="H53" s="91"/>
      <c r="I53" s="89">
        <v>6</v>
      </c>
      <c r="J53" s="89"/>
      <c r="K53" s="89"/>
      <c r="L53" s="89"/>
      <c r="M53" s="89"/>
      <c r="N53" s="89"/>
      <c r="O53" s="102"/>
      <c r="P53" s="107">
        <v>850.65</v>
      </c>
      <c r="Q53" s="104">
        <f t="shared" si="0"/>
        <v>5103.9</v>
      </c>
      <c r="R53" s="102"/>
      <c r="S53">
        <f t="shared" si="3"/>
        <v>6</v>
      </c>
    </row>
    <row r="54" spans="1:19" ht="16.5" customHeight="1">
      <c r="A54" s="89">
        <v>51</v>
      </c>
      <c r="B54" s="102" t="s">
        <v>726</v>
      </c>
      <c r="C54" s="102" t="s">
        <v>124</v>
      </c>
      <c r="D54" s="89"/>
      <c r="E54" s="90"/>
      <c r="F54" s="89">
        <v>20</v>
      </c>
      <c r="G54" s="89"/>
      <c r="H54" s="91"/>
      <c r="I54" s="89">
        <v>15</v>
      </c>
      <c r="J54" s="89"/>
      <c r="K54" s="89"/>
      <c r="L54" s="89">
        <v>20</v>
      </c>
      <c r="M54" s="89"/>
      <c r="N54" s="89">
        <v>15</v>
      </c>
      <c r="O54" s="102"/>
      <c r="P54" s="107">
        <v>973.7</v>
      </c>
      <c r="Q54" s="104">
        <f t="shared" si="0"/>
        <v>68159</v>
      </c>
      <c r="R54" s="102"/>
      <c r="S54">
        <f t="shared" si="3"/>
        <v>70</v>
      </c>
    </row>
    <row r="55" spans="1:19" ht="16.5" customHeight="1">
      <c r="A55" s="89">
        <v>52</v>
      </c>
      <c r="B55" s="102" t="s">
        <v>727</v>
      </c>
      <c r="C55" s="102" t="s">
        <v>124</v>
      </c>
      <c r="D55" s="89"/>
      <c r="E55" s="90"/>
      <c r="F55" s="89">
        <v>10</v>
      </c>
      <c r="G55" s="89"/>
      <c r="H55" s="91"/>
      <c r="I55" s="89"/>
      <c r="J55" s="89"/>
      <c r="K55" s="89"/>
      <c r="L55" s="89">
        <v>10</v>
      </c>
      <c r="M55" s="89"/>
      <c r="N55" s="89">
        <v>10</v>
      </c>
      <c r="O55" s="102"/>
      <c r="P55" s="107">
        <v>850</v>
      </c>
      <c r="Q55" s="104">
        <f t="shared" si="0"/>
        <v>25500</v>
      </c>
      <c r="R55" s="102"/>
      <c r="S55">
        <f t="shared" si="3"/>
        <v>30</v>
      </c>
    </row>
    <row r="56" spans="1:19" ht="16.5" customHeight="1">
      <c r="A56" s="89">
        <v>53</v>
      </c>
      <c r="B56" s="102" t="s">
        <v>728</v>
      </c>
      <c r="C56" s="102" t="s">
        <v>124</v>
      </c>
      <c r="D56" s="89"/>
      <c r="E56" s="90"/>
      <c r="F56" s="89">
        <v>10</v>
      </c>
      <c r="G56" s="89"/>
      <c r="H56" s="91"/>
      <c r="I56" s="89"/>
      <c r="J56" s="89"/>
      <c r="K56" s="89"/>
      <c r="L56" s="89">
        <v>10</v>
      </c>
      <c r="M56" s="89"/>
      <c r="N56" s="89">
        <v>10</v>
      </c>
      <c r="O56" s="89"/>
      <c r="P56" s="107">
        <v>850</v>
      </c>
      <c r="Q56" s="104">
        <f t="shared" si="0"/>
        <v>25500</v>
      </c>
      <c r="R56" s="102"/>
      <c r="S56">
        <f t="shared" si="3"/>
        <v>30</v>
      </c>
    </row>
    <row r="57" spans="1:19" ht="16.5" customHeight="1">
      <c r="A57" s="89">
        <v>54</v>
      </c>
      <c r="B57" s="102" t="s">
        <v>729</v>
      </c>
      <c r="C57" s="102" t="s">
        <v>124</v>
      </c>
      <c r="D57" s="89"/>
      <c r="E57" s="90"/>
      <c r="F57" s="89">
        <v>10</v>
      </c>
      <c r="G57" s="89"/>
      <c r="H57" s="91"/>
      <c r="I57" s="89">
        <v>10</v>
      </c>
      <c r="J57" s="89"/>
      <c r="K57" s="89"/>
      <c r="L57" s="89">
        <v>10</v>
      </c>
      <c r="M57" s="89"/>
      <c r="N57" s="89">
        <v>10</v>
      </c>
      <c r="O57" s="89"/>
      <c r="P57" s="107">
        <v>850</v>
      </c>
      <c r="Q57" s="104">
        <f t="shared" si="0"/>
        <v>34000</v>
      </c>
      <c r="R57" s="102"/>
      <c r="S57">
        <f t="shared" si="3"/>
        <v>40</v>
      </c>
    </row>
    <row r="58" spans="1:19" ht="16.5" customHeight="1">
      <c r="A58" s="89">
        <v>55</v>
      </c>
      <c r="B58" s="102" t="s">
        <v>730</v>
      </c>
      <c r="C58" s="102" t="s">
        <v>26</v>
      </c>
      <c r="D58" s="89"/>
      <c r="E58" s="90"/>
      <c r="F58" s="89"/>
      <c r="G58" s="89"/>
      <c r="H58" s="91"/>
      <c r="I58" s="89"/>
      <c r="J58" s="89"/>
      <c r="K58" s="89"/>
      <c r="L58" s="89"/>
      <c r="M58" s="89"/>
      <c r="N58" s="89"/>
      <c r="O58" s="89"/>
      <c r="P58" s="107">
        <v>70</v>
      </c>
      <c r="Q58" s="104">
        <f t="shared" si="0"/>
        <v>0</v>
      </c>
      <c r="R58" s="102"/>
      <c r="S58">
        <f t="shared" si="3"/>
        <v>0</v>
      </c>
    </row>
    <row r="59" spans="1:19" ht="16.5" customHeight="1">
      <c r="A59" s="89">
        <v>56</v>
      </c>
      <c r="B59" s="114" t="s">
        <v>731</v>
      </c>
      <c r="C59" s="102" t="s">
        <v>26</v>
      </c>
      <c r="D59" s="102"/>
      <c r="E59" s="115"/>
      <c r="F59" s="89"/>
      <c r="G59" s="102"/>
      <c r="H59" s="110"/>
      <c r="I59" s="102"/>
      <c r="J59" s="102"/>
      <c r="K59" s="102"/>
      <c r="L59" s="102"/>
      <c r="M59" s="102"/>
      <c r="N59" s="102"/>
      <c r="O59" s="102"/>
      <c r="P59" s="107">
        <v>48</v>
      </c>
      <c r="Q59" s="104">
        <f t="shared" si="0"/>
        <v>0</v>
      </c>
      <c r="R59" s="102"/>
      <c r="S59">
        <f t="shared" si="3"/>
        <v>0</v>
      </c>
    </row>
    <row r="60" spans="1:19" ht="16.5" customHeight="1">
      <c r="A60" s="89">
        <v>57</v>
      </c>
      <c r="B60" s="102" t="s">
        <v>732</v>
      </c>
      <c r="C60" s="102" t="s">
        <v>124</v>
      </c>
      <c r="D60" s="89"/>
      <c r="E60" s="90"/>
      <c r="F60" s="90">
        <v>10</v>
      </c>
      <c r="G60" s="89"/>
      <c r="H60" s="91"/>
      <c r="I60" s="90"/>
      <c r="J60" s="90"/>
      <c r="K60" s="89"/>
      <c r="L60" s="90">
        <v>10</v>
      </c>
      <c r="M60" s="89"/>
      <c r="N60" s="90">
        <v>10</v>
      </c>
      <c r="O60" s="89"/>
      <c r="P60" s="107">
        <v>250</v>
      </c>
      <c r="Q60" s="104">
        <f t="shared" si="0"/>
        <v>7500</v>
      </c>
      <c r="R60" s="102"/>
      <c r="S60">
        <f t="shared" si="3"/>
        <v>30</v>
      </c>
    </row>
    <row r="61" spans="1:19" ht="16.5" customHeight="1">
      <c r="A61" s="89">
        <v>58</v>
      </c>
      <c r="B61" s="114" t="s">
        <v>733</v>
      </c>
      <c r="C61" s="102" t="s">
        <v>124</v>
      </c>
      <c r="D61" s="89"/>
      <c r="E61" s="90"/>
      <c r="F61" s="89">
        <v>1</v>
      </c>
      <c r="G61" s="89"/>
      <c r="H61" s="91"/>
      <c r="I61" s="89"/>
      <c r="J61" s="89"/>
      <c r="K61" s="89"/>
      <c r="L61" s="89"/>
      <c r="M61" s="89"/>
      <c r="N61" s="89">
        <v>1</v>
      </c>
      <c r="O61" s="89"/>
      <c r="P61" s="107">
        <v>380</v>
      </c>
      <c r="Q61" s="104">
        <f t="shared" si="0"/>
        <v>760</v>
      </c>
      <c r="R61" s="102"/>
      <c r="S61">
        <f t="shared" si="3"/>
        <v>2</v>
      </c>
    </row>
    <row r="62" spans="1:19" ht="16.5" customHeight="1">
      <c r="A62" s="89">
        <v>59</v>
      </c>
      <c r="B62" s="114" t="s">
        <v>734</v>
      </c>
      <c r="C62" s="102" t="s">
        <v>124</v>
      </c>
      <c r="D62" s="89"/>
      <c r="E62" s="90"/>
      <c r="F62" s="89"/>
      <c r="G62" s="89"/>
      <c r="H62" s="91"/>
      <c r="I62" s="89"/>
      <c r="J62" s="89"/>
      <c r="K62" s="89"/>
      <c r="L62" s="89"/>
      <c r="M62" s="89"/>
      <c r="N62" s="89"/>
      <c r="O62" s="89"/>
      <c r="P62" s="107">
        <v>51.4</v>
      </c>
      <c r="Q62" s="104">
        <f t="shared" si="0"/>
        <v>0</v>
      </c>
      <c r="R62" s="102"/>
      <c r="S62">
        <f t="shared" si="3"/>
        <v>0</v>
      </c>
    </row>
    <row r="63" spans="1:19" ht="16.5" customHeight="1">
      <c r="A63" s="89">
        <v>60</v>
      </c>
      <c r="B63" s="114" t="s">
        <v>735</v>
      </c>
      <c r="C63" s="102" t="s">
        <v>69</v>
      </c>
      <c r="D63" s="89"/>
      <c r="E63" s="90"/>
      <c r="F63" s="89"/>
      <c r="G63" s="89"/>
      <c r="H63" s="91"/>
      <c r="I63" s="89">
        <v>2</v>
      </c>
      <c r="J63" s="89"/>
      <c r="K63" s="89"/>
      <c r="L63" s="89"/>
      <c r="M63" s="89"/>
      <c r="N63" s="89">
        <v>2</v>
      </c>
      <c r="O63" s="102"/>
      <c r="P63" s="107">
        <v>120</v>
      </c>
      <c r="Q63" s="104">
        <f t="shared" si="0"/>
        <v>480</v>
      </c>
      <c r="R63" s="102"/>
      <c r="S63">
        <f>F63+I63+L63+N63</f>
        <v>4</v>
      </c>
    </row>
    <row r="64" spans="1:19" ht="16.5" customHeight="1">
      <c r="A64" s="89">
        <v>61</v>
      </c>
      <c r="B64" s="114" t="s">
        <v>736</v>
      </c>
      <c r="C64" s="102" t="s">
        <v>69</v>
      </c>
      <c r="D64" s="89"/>
      <c r="E64" s="90"/>
      <c r="F64" s="89"/>
      <c r="G64" s="89"/>
      <c r="H64" s="91"/>
      <c r="I64" s="89">
        <v>2</v>
      </c>
      <c r="J64" s="89"/>
      <c r="K64" s="89"/>
      <c r="L64" s="89"/>
      <c r="M64" s="89"/>
      <c r="N64" s="89">
        <v>2</v>
      </c>
      <c r="O64" s="102"/>
      <c r="P64" s="107">
        <v>180</v>
      </c>
      <c r="Q64" s="104">
        <f t="shared" si="0"/>
        <v>720</v>
      </c>
      <c r="R64" s="102"/>
      <c r="S64">
        <f>F64+I64+L64+N64</f>
        <v>4</v>
      </c>
    </row>
    <row r="65" spans="1:19" ht="16.5" customHeight="1">
      <c r="A65" s="89">
        <v>62</v>
      </c>
      <c r="B65" s="114" t="s">
        <v>737</v>
      </c>
      <c r="C65" s="102" t="s">
        <v>93</v>
      </c>
      <c r="D65" s="102"/>
      <c r="E65" s="115"/>
      <c r="F65" s="89"/>
      <c r="G65" s="102"/>
      <c r="H65" s="110"/>
      <c r="I65" s="89"/>
      <c r="J65" s="89"/>
      <c r="K65" s="102"/>
      <c r="L65" s="89">
        <v>0</v>
      </c>
      <c r="M65" s="102"/>
      <c r="N65" s="89"/>
      <c r="O65" s="102"/>
      <c r="P65" s="107">
        <v>25</v>
      </c>
      <c r="Q65" s="104">
        <f t="shared" si="0"/>
        <v>0</v>
      </c>
      <c r="R65" s="102"/>
      <c r="S65">
        <f>F65+I65+L65+N65</f>
        <v>0</v>
      </c>
    </row>
    <row r="66" spans="1:18" ht="16.5" customHeight="1">
      <c r="A66" s="89"/>
      <c r="B66" s="116"/>
      <c r="C66" s="117"/>
      <c r="D66" s="89"/>
      <c r="E66" s="115"/>
      <c r="F66" s="89"/>
      <c r="G66" s="102"/>
      <c r="H66" s="110"/>
      <c r="I66" s="102"/>
      <c r="J66" s="102"/>
      <c r="K66" s="102"/>
      <c r="L66" s="102"/>
      <c r="M66" s="102"/>
      <c r="N66" s="102"/>
      <c r="O66" s="102"/>
      <c r="P66" s="107"/>
      <c r="Q66" s="104"/>
      <c r="R66" s="102"/>
    </row>
    <row r="67" ht="16.5" customHeight="1">
      <c r="Q67" s="121">
        <f>SUM(Q4:Q66)</f>
        <v>1651983.9</v>
      </c>
    </row>
  </sheetData>
  <sheetProtection/>
  <mergeCells count="8">
    <mergeCell ref="A1:Q1"/>
    <mergeCell ref="A2:A3"/>
    <mergeCell ref="B2:B3"/>
    <mergeCell ref="C2:C3"/>
    <mergeCell ref="F2:G2"/>
    <mergeCell ref="I2:K2"/>
    <mergeCell ref="L2:M2"/>
    <mergeCell ref="N2:O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A1">
      <selection activeCell="S21" sqref="S21"/>
    </sheetView>
  </sheetViews>
  <sheetFormatPr defaultColWidth="9.140625" defaultRowHeight="12.75"/>
  <cols>
    <col min="1" max="1" width="6.8515625" style="0" bestFit="1" customWidth="1"/>
    <col min="2" max="2" width="28.8515625" style="0" customWidth="1"/>
    <col min="3" max="3" width="8.00390625" style="0" customWidth="1"/>
    <col min="4" max="4" width="5.8515625" style="0" bestFit="1" customWidth="1"/>
    <col min="5" max="5" width="6.8515625" style="0" bestFit="1" customWidth="1"/>
    <col min="6" max="6" width="8.28125" style="0" customWidth="1"/>
    <col min="7" max="7" width="7.421875" style="0" customWidth="1"/>
    <col min="8" max="8" width="9.140625" style="119" hidden="1" customWidth="1"/>
    <col min="9" max="9" width="8.28125" style="0" customWidth="1"/>
    <col min="10" max="10" width="7.57421875" style="0" customWidth="1"/>
    <col min="11" max="11" width="8.140625" style="0" customWidth="1"/>
    <col min="12" max="12" width="7.57421875" style="0" customWidth="1"/>
    <col min="13" max="13" width="9.28125" style="0" bestFit="1" customWidth="1"/>
    <col min="14" max="14" width="7.57421875" style="0" customWidth="1"/>
    <col min="15" max="15" width="7.421875" style="0" bestFit="1" customWidth="1"/>
    <col min="16" max="16" width="11.57421875" style="0" bestFit="1" customWidth="1"/>
    <col min="17" max="17" width="6.140625" style="0" bestFit="1" customWidth="1"/>
  </cols>
  <sheetData>
    <row r="1" spans="1:16" ht="21">
      <c r="A1" s="412" t="s">
        <v>738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7" ht="15">
      <c r="A2" s="409" t="s">
        <v>196</v>
      </c>
      <c r="B2" s="409" t="s">
        <v>739</v>
      </c>
      <c r="C2" s="413" t="s">
        <v>655</v>
      </c>
      <c r="D2" s="123" t="s">
        <v>656</v>
      </c>
      <c r="E2" s="124" t="s">
        <v>657</v>
      </c>
      <c r="F2" s="414" t="s">
        <v>538</v>
      </c>
      <c r="G2" s="410"/>
      <c r="H2" s="91"/>
      <c r="I2" s="410" t="s">
        <v>539</v>
      </c>
      <c r="J2" s="410"/>
      <c r="K2" s="410" t="s">
        <v>540</v>
      </c>
      <c r="L2" s="410"/>
      <c r="M2" s="410" t="s">
        <v>541</v>
      </c>
      <c r="N2" s="411"/>
      <c r="O2" s="123" t="s">
        <v>658</v>
      </c>
      <c r="P2" s="124" t="s">
        <v>659</v>
      </c>
      <c r="Q2" s="126" t="s">
        <v>659</v>
      </c>
    </row>
    <row r="3" spans="1:17" ht="21">
      <c r="A3" s="409"/>
      <c r="B3" s="409"/>
      <c r="C3" s="413"/>
      <c r="D3" s="127" t="s">
        <v>740</v>
      </c>
      <c r="E3" s="128" t="s">
        <v>661</v>
      </c>
      <c r="F3" s="129" t="s">
        <v>662</v>
      </c>
      <c r="G3" s="89" t="s">
        <v>663</v>
      </c>
      <c r="H3" s="91"/>
      <c r="I3" s="96" t="s">
        <v>662</v>
      </c>
      <c r="J3" s="89" t="s">
        <v>663</v>
      </c>
      <c r="K3" s="96" t="s">
        <v>662</v>
      </c>
      <c r="L3" s="89" t="s">
        <v>663</v>
      </c>
      <c r="M3" s="96" t="s">
        <v>662</v>
      </c>
      <c r="N3" s="92" t="s">
        <v>663</v>
      </c>
      <c r="O3" s="130" t="s">
        <v>535</v>
      </c>
      <c r="P3" s="111" t="s">
        <v>662</v>
      </c>
      <c r="Q3" s="131" t="s">
        <v>664</v>
      </c>
    </row>
    <row r="4" spans="1:18" ht="12.75">
      <c r="A4" s="102">
        <v>1</v>
      </c>
      <c r="B4" s="102" t="s">
        <v>741</v>
      </c>
      <c r="C4" s="89" t="s">
        <v>742</v>
      </c>
      <c r="D4" s="102"/>
      <c r="E4" s="89"/>
      <c r="F4" s="102"/>
      <c r="G4" s="89"/>
      <c r="H4" s="91"/>
      <c r="I4" s="102"/>
      <c r="J4" s="102"/>
      <c r="K4" s="89"/>
      <c r="L4" s="102"/>
      <c r="M4" s="102"/>
      <c r="N4" s="102"/>
      <c r="O4" s="89">
        <v>50</v>
      </c>
      <c r="P4" s="104">
        <f>R4*O4</f>
        <v>0</v>
      </c>
      <c r="Q4" s="102"/>
      <c r="R4">
        <f>F4+I4+K4+M4</f>
        <v>0</v>
      </c>
    </row>
    <row r="5" spans="1:18" ht="12.75">
      <c r="A5" s="102">
        <v>2</v>
      </c>
      <c r="B5" s="102" t="s">
        <v>743</v>
      </c>
      <c r="C5" s="89" t="s">
        <v>742</v>
      </c>
      <c r="D5" s="102"/>
      <c r="E5" s="89"/>
      <c r="F5" s="102"/>
      <c r="G5" s="89"/>
      <c r="H5" s="91"/>
      <c r="I5" s="102">
        <v>5</v>
      </c>
      <c r="J5" s="102"/>
      <c r="K5" s="89"/>
      <c r="L5" s="102"/>
      <c r="M5" s="102">
        <v>5</v>
      </c>
      <c r="N5" s="102"/>
      <c r="O5" s="89">
        <v>50</v>
      </c>
      <c r="P5" s="104">
        <f aca="true" t="shared" si="0" ref="P5:P68">R5*O5</f>
        <v>500</v>
      </c>
      <c r="Q5" s="102"/>
      <c r="R5">
        <f aca="true" t="shared" si="1" ref="R5:R68">F5+I5+K5+M5</f>
        <v>10</v>
      </c>
    </row>
    <row r="6" spans="1:18" ht="12.75">
      <c r="A6" s="102">
        <v>3</v>
      </c>
      <c r="B6" s="102" t="s">
        <v>744</v>
      </c>
      <c r="C6" s="89" t="s">
        <v>742</v>
      </c>
      <c r="D6" s="102"/>
      <c r="E6" s="132"/>
      <c r="F6" s="102">
        <v>6</v>
      </c>
      <c r="G6" s="89"/>
      <c r="H6" s="91"/>
      <c r="I6" s="89">
        <v>5</v>
      </c>
      <c r="J6" s="102"/>
      <c r="K6" s="89">
        <v>6</v>
      </c>
      <c r="L6" s="102"/>
      <c r="M6" s="89">
        <v>5</v>
      </c>
      <c r="N6" s="89"/>
      <c r="O6" s="89">
        <v>50</v>
      </c>
      <c r="P6" s="104">
        <f t="shared" si="0"/>
        <v>1100</v>
      </c>
      <c r="Q6" s="102"/>
      <c r="R6">
        <f t="shared" si="1"/>
        <v>22</v>
      </c>
    </row>
    <row r="7" spans="1:18" ht="12.75">
      <c r="A7" s="102">
        <v>4</v>
      </c>
      <c r="B7" s="102" t="s">
        <v>745</v>
      </c>
      <c r="C7" s="89" t="s">
        <v>742</v>
      </c>
      <c r="D7" s="102"/>
      <c r="E7" s="132"/>
      <c r="F7" s="102">
        <v>6</v>
      </c>
      <c r="G7" s="89"/>
      <c r="H7" s="91"/>
      <c r="I7" s="89"/>
      <c r="J7" s="102"/>
      <c r="K7" s="89">
        <v>6</v>
      </c>
      <c r="L7" s="102"/>
      <c r="M7" s="89"/>
      <c r="N7" s="102"/>
      <c r="O7" s="89">
        <v>50</v>
      </c>
      <c r="P7" s="104">
        <f t="shared" si="0"/>
        <v>600</v>
      </c>
      <c r="Q7" s="102"/>
      <c r="R7">
        <f t="shared" si="1"/>
        <v>12</v>
      </c>
    </row>
    <row r="8" spans="1:18" ht="12.75">
      <c r="A8" s="102">
        <v>5</v>
      </c>
      <c r="B8" s="102" t="s">
        <v>746</v>
      </c>
      <c r="C8" s="89" t="s">
        <v>742</v>
      </c>
      <c r="D8" s="102"/>
      <c r="E8" s="132"/>
      <c r="F8" s="102">
        <v>5</v>
      </c>
      <c r="G8" s="89"/>
      <c r="H8" s="91"/>
      <c r="I8" s="89"/>
      <c r="J8" s="102"/>
      <c r="K8" s="89">
        <v>5</v>
      </c>
      <c r="L8" s="102"/>
      <c r="M8" s="89"/>
      <c r="N8" s="102"/>
      <c r="O8" s="89">
        <v>50</v>
      </c>
      <c r="P8" s="104">
        <f t="shared" si="0"/>
        <v>500</v>
      </c>
      <c r="Q8" s="102"/>
      <c r="R8">
        <f t="shared" si="1"/>
        <v>10</v>
      </c>
    </row>
    <row r="9" spans="1:18" ht="12.75">
      <c r="A9" s="102">
        <v>6</v>
      </c>
      <c r="B9" s="102" t="s">
        <v>747</v>
      </c>
      <c r="C9" s="89" t="s">
        <v>742</v>
      </c>
      <c r="D9" s="102"/>
      <c r="E9" s="132"/>
      <c r="F9" s="102">
        <v>5</v>
      </c>
      <c r="G9" s="89"/>
      <c r="H9" s="91"/>
      <c r="I9" s="89"/>
      <c r="J9" s="102"/>
      <c r="K9" s="89">
        <v>5</v>
      </c>
      <c r="L9" s="102"/>
      <c r="M9" s="89"/>
      <c r="N9" s="102"/>
      <c r="O9" s="89">
        <v>50</v>
      </c>
      <c r="P9" s="104">
        <f t="shared" si="0"/>
        <v>500</v>
      </c>
      <c r="Q9" s="102"/>
      <c r="R9">
        <f t="shared" si="1"/>
        <v>10</v>
      </c>
    </row>
    <row r="10" spans="1:18" ht="12.75">
      <c r="A10" s="102">
        <v>7</v>
      </c>
      <c r="B10" s="102" t="s">
        <v>748</v>
      </c>
      <c r="C10" s="89" t="s">
        <v>742</v>
      </c>
      <c r="D10" s="102"/>
      <c r="E10" s="132"/>
      <c r="F10" s="102">
        <v>5</v>
      </c>
      <c r="G10" s="89"/>
      <c r="H10" s="91"/>
      <c r="I10" s="89"/>
      <c r="J10" s="102"/>
      <c r="K10" s="89">
        <v>5</v>
      </c>
      <c r="L10" s="102"/>
      <c r="M10" s="89"/>
      <c r="N10" s="102"/>
      <c r="O10" s="89">
        <v>50</v>
      </c>
      <c r="P10" s="104">
        <f t="shared" si="0"/>
        <v>500</v>
      </c>
      <c r="Q10" s="102"/>
      <c r="R10">
        <f t="shared" si="1"/>
        <v>10</v>
      </c>
    </row>
    <row r="11" spans="1:18" ht="12.75">
      <c r="A11" s="102">
        <v>8</v>
      </c>
      <c r="B11" s="102" t="s">
        <v>749</v>
      </c>
      <c r="C11" s="89" t="s">
        <v>742</v>
      </c>
      <c r="D11" s="102"/>
      <c r="E11" s="132"/>
      <c r="F11" s="102">
        <v>5</v>
      </c>
      <c r="G11" s="89"/>
      <c r="H11" s="91"/>
      <c r="I11" s="89"/>
      <c r="J11" s="102"/>
      <c r="K11" s="89">
        <v>5</v>
      </c>
      <c r="L11" s="102"/>
      <c r="M11" s="89"/>
      <c r="N11" s="102"/>
      <c r="O11" s="89">
        <v>50</v>
      </c>
      <c r="P11" s="104">
        <f t="shared" si="0"/>
        <v>500</v>
      </c>
      <c r="Q11" s="102"/>
      <c r="R11">
        <f t="shared" si="1"/>
        <v>10</v>
      </c>
    </row>
    <row r="12" spans="1:18" ht="12.75">
      <c r="A12" s="102">
        <v>9</v>
      </c>
      <c r="B12" s="102" t="s">
        <v>750</v>
      </c>
      <c r="C12" s="89" t="s">
        <v>742</v>
      </c>
      <c r="D12" s="102"/>
      <c r="E12" s="132"/>
      <c r="F12" s="102">
        <v>6</v>
      </c>
      <c r="G12" s="89"/>
      <c r="H12" s="91"/>
      <c r="I12" s="89">
        <v>10</v>
      </c>
      <c r="J12" s="102"/>
      <c r="K12" s="102">
        <v>6</v>
      </c>
      <c r="L12" s="102"/>
      <c r="M12" s="89"/>
      <c r="N12" s="89"/>
      <c r="O12" s="89">
        <v>50</v>
      </c>
      <c r="P12" s="104">
        <f t="shared" si="0"/>
        <v>1100</v>
      </c>
      <c r="Q12" s="102"/>
      <c r="R12">
        <f t="shared" si="1"/>
        <v>22</v>
      </c>
    </row>
    <row r="13" spans="1:18" ht="12.75">
      <c r="A13" s="102">
        <v>10</v>
      </c>
      <c r="B13" s="102" t="s">
        <v>751</v>
      </c>
      <c r="C13" s="89" t="s">
        <v>742</v>
      </c>
      <c r="D13" s="102"/>
      <c r="E13" s="133"/>
      <c r="F13" s="134"/>
      <c r="G13" s="89"/>
      <c r="H13" s="91"/>
      <c r="I13" s="89">
        <v>10</v>
      </c>
      <c r="J13" s="102"/>
      <c r="K13" s="89"/>
      <c r="L13" s="102"/>
      <c r="M13" s="102"/>
      <c r="N13" s="89"/>
      <c r="O13" s="89">
        <v>50</v>
      </c>
      <c r="P13" s="104">
        <f t="shared" si="0"/>
        <v>500</v>
      </c>
      <c r="Q13" s="102"/>
      <c r="R13">
        <f t="shared" si="1"/>
        <v>10</v>
      </c>
    </row>
    <row r="14" spans="1:18" ht="12.75">
      <c r="A14" s="102">
        <v>11</v>
      </c>
      <c r="B14" s="102" t="s">
        <v>752</v>
      </c>
      <c r="C14" s="89" t="s">
        <v>742</v>
      </c>
      <c r="D14" s="102"/>
      <c r="E14" s="133"/>
      <c r="F14" s="134">
        <v>30</v>
      </c>
      <c r="G14" s="89"/>
      <c r="H14" s="91"/>
      <c r="I14" s="89">
        <v>30</v>
      </c>
      <c r="J14" s="89"/>
      <c r="K14" s="89">
        <v>30</v>
      </c>
      <c r="L14" s="102"/>
      <c r="M14" s="89">
        <v>50</v>
      </c>
      <c r="N14" s="89"/>
      <c r="O14" s="89">
        <v>50</v>
      </c>
      <c r="P14" s="104">
        <f t="shared" si="0"/>
        <v>7000</v>
      </c>
      <c r="Q14" s="102"/>
      <c r="R14">
        <f t="shared" si="1"/>
        <v>140</v>
      </c>
    </row>
    <row r="15" spans="1:18" ht="12.75">
      <c r="A15" s="102">
        <v>12</v>
      </c>
      <c r="B15" s="102" t="s">
        <v>753</v>
      </c>
      <c r="C15" s="89" t="s">
        <v>742</v>
      </c>
      <c r="D15" s="102"/>
      <c r="E15" s="133"/>
      <c r="F15" s="134">
        <v>50</v>
      </c>
      <c r="G15" s="89"/>
      <c r="H15" s="91"/>
      <c r="I15" s="89">
        <v>50</v>
      </c>
      <c r="J15" s="89"/>
      <c r="K15" s="89">
        <v>50</v>
      </c>
      <c r="L15" s="102"/>
      <c r="M15" s="89">
        <v>100</v>
      </c>
      <c r="N15" s="89"/>
      <c r="O15" s="89">
        <v>50</v>
      </c>
      <c r="P15" s="104">
        <f t="shared" si="0"/>
        <v>12500</v>
      </c>
      <c r="Q15" s="102"/>
      <c r="R15">
        <f t="shared" si="1"/>
        <v>250</v>
      </c>
    </row>
    <row r="16" spans="1:18" ht="12.75">
      <c r="A16" s="102">
        <v>13</v>
      </c>
      <c r="B16" s="102" t="s">
        <v>754</v>
      </c>
      <c r="C16" s="89" t="s">
        <v>742</v>
      </c>
      <c r="D16" s="102"/>
      <c r="E16" s="133"/>
      <c r="F16" s="134"/>
      <c r="G16" s="102"/>
      <c r="H16" s="110"/>
      <c r="I16" s="89"/>
      <c r="J16" s="89"/>
      <c r="K16" s="89"/>
      <c r="L16" s="102"/>
      <c r="M16" s="89"/>
      <c r="N16" s="102"/>
      <c r="O16" s="89">
        <v>50</v>
      </c>
      <c r="P16" s="104">
        <f t="shared" si="0"/>
        <v>0</v>
      </c>
      <c r="Q16" s="102"/>
      <c r="R16">
        <f t="shared" si="1"/>
        <v>0</v>
      </c>
    </row>
    <row r="17" spans="1:18" ht="12.75">
      <c r="A17" s="102">
        <v>14</v>
      </c>
      <c r="B17" s="102" t="s">
        <v>755</v>
      </c>
      <c r="C17" s="89" t="s">
        <v>742</v>
      </c>
      <c r="D17" s="102"/>
      <c r="E17" s="135"/>
      <c r="F17" s="134"/>
      <c r="G17" s="102"/>
      <c r="H17" s="110"/>
      <c r="I17" s="89">
        <v>10</v>
      </c>
      <c r="J17" s="102"/>
      <c r="K17" s="102"/>
      <c r="L17" s="102"/>
      <c r="M17" s="89">
        <v>10</v>
      </c>
      <c r="N17" s="102"/>
      <c r="O17" s="89">
        <v>160</v>
      </c>
      <c r="P17" s="104">
        <f t="shared" si="0"/>
        <v>3200</v>
      </c>
      <c r="Q17" s="102"/>
      <c r="R17">
        <f t="shared" si="1"/>
        <v>20</v>
      </c>
    </row>
    <row r="18" spans="1:18" ht="12.75">
      <c r="A18" s="102">
        <v>15</v>
      </c>
      <c r="B18" s="102" t="s">
        <v>756</v>
      </c>
      <c r="C18" s="89" t="s">
        <v>742</v>
      </c>
      <c r="D18" s="102"/>
      <c r="E18" s="135"/>
      <c r="F18" s="134"/>
      <c r="G18" s="102"/>
      <c r="H18" s="110"/>
      <c r="I18" s="89">
        <v>10</v>
      </c>
      <c r="J18" s="102"/>
      <c r="K18" s="102"/>
      <c r="L18" s="102"/>
      <c r="M18" s="89">
        <v>10</v>
      </c>
      <c r="N18" s="102"/>
      <c r="O18" s="89">
        <v>160</v>
      </c>
      <c r="P18" s="104">
        <f t="shared" si="0"/>
        <v>3200</v>
      </c>
      <c r="Q18" s="102"/>
      <c r="R18">
        <f t="shared" si="1"/>
        <v>20</v>
      </c>
    </row>
    <row r="19" spans="1:18" ht="12.75">
      <c r="A19" s="102">
        <v>16</v>
      </c>
      <c r="B19" s="102" t="s">
        <v>757</v>
      </c>
      <c r="C19" s="89" t="s">
        <v>742</v>
      </c>
      <c r="D19" s="102"/>
      <c r="E19" s="135"/>
      <c r="F19" s="134"/>
      <c r="G19" s="102"/>
      <c r="H19" s="110"/>
      <c r="I19" s="89">
        <v>6</v>
      </c>
      <c r="J19" s="102"/>
      <c r="K19" s="102"/>
      <c r="L19" s="102"/>
      <c r="M19" s="102">
        <v>6</v>
      </c>
      <c r="N19" s="102"/>
      <c r="O19" s="89">
        <v>233.26</v>
      </c>
      <c r="P19" s="104">
        <f t="shared" si="0"/>
        <v>2799.12</v>
      </c>
      <c r="Q19" s="102"/>
      <c r="R19">
        <f t="shared" si="1"/>
        <v>12</v>
      </c>
    </row>
    <row r="20" spans="1:18" ht="12.75">
      <c r="A20" s="102">
        <v>17</v>
      </c>
      <c r="B20" s="102" t="s">
        <v>758</v>
      </c>
      <c r="C20" s="89" t="s">
        <v>742</v>
      </c>
      <c r="D20" s="102"/>
      <c r="E20" s="135"/>
      <c r="F20" s="134"/>
      <c r="G20" s="102"/>
      <c r="H20" s="110"/>
      <c r="I20" s="89">
        <v>6</v>
      </c>
      <c r="J20" s="102"/>
      <c r="K20" s="102"/>
      <c r="L20" s="102"/>
      <c r="M20" s="102">
        <v>6</v>
      </c>
      <c r="N20" s="102"/>
      <c r="O20" s="89">
        <v>233.26</v>
      </c>
      <c r="P20" s="104">
        <f>R20*O20</f>
        <v>2799.12</v>
      </c>
      <c r="Q20" s="102"/>
      <c r="R20">
        <f t="shared" si="1"/>
        <v>12</v>
      </c>
    </row>
    <row r="21" spans="1:18" ht="12.75">
      <c r="A21" s="102">
        <v>18</v>
      </c>
      <c r="B21" s="102" t="s">
        <v>759</v>
      </c>
      <c r="C21" s="89" t="s">
        <v>742</v>
      </c>
      <c r="D21" s="102"/>
      <c r="E21" s="135"/>
      <c r="F21" s="134"/>
      <c r="G21" s="102"/>
      <c r="H21" s="110"/>
      <c r="I21" s="102">
        <v>6</v>
      </c>
      <c r="J21" s="102"/>
      <c r="K21" s="89"/>
      <c r="L21" s="102"/>
      <c r="M21" s="89">
        <v>6</v>
      </c>
      <c r="N21" s="102"/>
      <c r="O21" s="89">
        <v>233.26</v>
      </c>
      <c r="P21" s="104">
        <f t="shared" si="0"/>
        <v>2799.12</v>
      </c>
      <c r="Q21" s="102"/>
      <c r="R21">
        <f>F21+I21+K21+M21</f>
        <v>12</v>
      </c>
    </row>
    <row r="22" spans="1:18" ht="12.75">
      <c r="A22" s="102">
        <v>19</v>
      </c>
      <c r="B22" s="102" t="s">
        <v>760</v>
      </c>
      <c r="C22" s="89" t="s">
        <v>742</v>
      </c>
      <c r="D22" s="102"/>
      <c r="E22" s="132"/>
      <c r="F22" s="102"/>
      <c r="G22" s="89"/>
      <c r="H22" s="91"/>
      <c r="I22" s="89">
        <v>100</v>
      </c>
      <c r="J22" s="102"/>
      <c r="K22" s="89">
        <v>50</v>
      </c>
      <c r="L22" s="89"/>
      <c r="M22" s="89">
        <v>100</v>
      </c>
      <c r="N22" s="102"/>
      <c r="O22" s="89">
        <v>25</v>
      </c>
      <c r="P22" s="104">
        <f t="shared" si="0"/>
        <v>6250</v>
      </c>
      <c r="Q22" s="102"/>
      <c r="R22">
        <f t="shared" si="1"/>
        <v>250</v>
      </c>
    </row>
    <row r="23" spans="1:18" ht="12.75">
      <c r="A23" s="102"/>
      <c r="B23" s="102" t="s">
        <v>761</v>
      </c>
      <c r="C23" s="89"/>
      <c r="D23" s="102"/>
      <c r="E23" s="132"/>
      <c r="F23" s="136"/>
      <c r="G23" s="89"/>
      <c r="H23" s="91"/>
      <c r="I23" s="89">
        <v>20</v>
      </c>
      <c r="J23" s="102"/>
      <c r="K23" s="89">
        <v>20</v>
      </c>
      <c r="L23" s="89"/>
      <c r="M23" s="89">
        <v>20</v>
      </c>
      <c r="N23" s="102"/>
      <c r="O23" s="89">
        <v>35</v>
      </c>
      <c r="P23" s="104">
        <f t="shared" si="0"/>
        <v>2100</v>
      </c>
      <c r="Q23" s="102"/>
      <c r="R23">
        <f t="shared" si="1"/>
        <v>60</v>
      </c>
    </row>
    <row r="24" spans="1:18" ht="12.75">
      <c r="A24" s="102"/>
      <c r="B24" s="102" t="s">
        <v>762</v>
      </c>
      <c r="C24" s="89"/>
      <c r="D24" s="102"/>
      <c r="E24" s="132"/>
      <c r="F24" s="136"/>
      <c r="G24" s="89"/>
      <c r="H24" s="91"/>
      <c r="I24" s="89"/>
      <c r="J24" s="102"/>
      <c r="K24" s="89"/>
      <c r="L24" s="89"/>
      <c r="M24" s="89"/>
      <c r="N24" s="102"/>
      <c r="O24" s="89">
        <v>70</v>
      </c>
      <c r="P24" s="104">
        <f t="shared" si="0"/>
        <v>0</v>
      </c>
      <c r="Q24" s="102"/>
      <c r="R24">
        <f t="shared" si="1"/>
        <v>0</v>
      </c>
    </row>
    <row r="25" spans="1:18" ht="12.75">
      <c r="A25" s="102">
        <v>20</v>
      </c>
      <c r="B25" s="102" t="s">
        <v>763</v>
      </c>
      <c r="C25" s="89" t="s">
        <v>742</v>
      </c>
      <c r="D25" s="102"/>
      <c r="E25" s="132"/>
      <c r="F25" s="102"/>
      <c r="G25" s="102"/>
      <c r="H25" s="110"/>
      <c r="I25" s="89"/>
      <c r="J25" s="102"/>
      <c r="K25" s="89">
        <v>30</v>
      </c>
      <c r="L25" s="102"/>
      <c r="M25" s="89">
        <v>30</v>
      </c>
      <c r="N25" s="102"/>
      <c r="O25" s="89">
        <v>25</v>
      </c>
      <c r="P25" s="104">
        <f t="shared" si="0"/>
        <v>1500</v>
      </c>
      <c r="Q25" s="102"/>
      <c r="R25">
        <f t="shared" si="1"/>
        <v>60</v>
      </c>
    </row>
    <row r="26" spans="1:18" ht="12.75">
      <c r="A26" s="117">
        <v>21</v>
      </c>
      <c r="B26" s="102" t="s">
        <v>764</v>
      </c>
      <c r="C26" s="89" t="s">
        <v>97</v>
      </c>
      <c r="D26" s="102"/>
      <c r="E26" s="136"/>
      <c r="F26" s="102">
        <v>50</v>
      </c>
      <c r="G26" s="102"/>
      <c r="H26" s="110"/>
      <c r="I26" s="89">
        <v>30</v>
      </c>
      <c r="J26" s="89"/>
      <c r="K26" s="89">
        <v>50</v>
      </c>
      <c r="L26" s="102"/>
      <c r="M26" s="89">
        <v>50</v>
      </c>
      <c r="N26" s="102"/>
      <c r="O26" s="89">
        <v>70</v>
      </c>
      <c r="P26" s="104">
        <f t="shared" si="0"/>
        <v>12600</v>
      </c>
      <c r="Q26" s="137"/>
      <c r="R26">
        <f t="shared" si="1"/>
        <v>180</v>
      </c>
    </row>
    <row r="27" spans="1:18" ht="12.75">
      <c r="A27" s="102">
        <v>22</v>
      </c>
      <c r="B27" s="102" t="s">
        <v>765</v>
      </c>
      <c r="C27" s="89" t="s">
        <v>97</v>
      </c>
      <c r="D27" s="102"/>
      <c r="E27" s="136"/>
      <c r="F27" s="102">
        <v>50</v>
      </c>
      <c r="G27" s="102"/>
      <c r="H27" s="110"/>
      <c r="I27" s="89">
        <v>50</v>
      </c>
      <c r="J27" s="89"/>
      <c r="K27" s="89">
        <v>50</v>
      </c>
      <c r="L27" s="89"/>
      <c r="M27" s="89">
        <v>50</v>
      </c>
      <c r="N27" s="102"/>
      <c r="O27" s="89">
        <v>70</v>
      </c>
      <c r="P27" s="104">
        <f t="shared" si="0"/>
        <v>14000</v>
      </c>
      <c r="Q27" s="137"/>
      <c r="R27">
        <f t="shared" si="1"/>
        <v>200</v>
      </c>
    </row>
    <row r="28" spans="1:18" ht="12.75">
      <c r="A28" s="102">
        <v>23</v>
      </c>
      <c r="B28" s="102" t="s">
        <v>766</v>
      </c>
      <c r="C28" s="89" t="s">
        <v>97</v>
      </c>
      <c r="D28" s="105"/>
      <c r="E28" s="132"/>
      <c r="F28" s="102"/>
      <c r="G28" s="102"/>
      <c r="H28" s="110"/>
      <c r="I28" s="89">
        <v>30</v>
      </c>
      <c r="J28" s="89"/>
      <c r="K28" s="89">
        <v>30</v>
      </c>
      <c r="L28" s="89"/>
      <c r="M28" s="89">
        <v>30</v>
      </c>
      <c r="N28" s="102"/>
      <c r="O28" s="111">
        <v>30</v>
      </c>
      <c r="P28" s="104">
        <f t="shared" si="0"/>
        <v>2700</v>
      </c>
      <c r="Q28" s="137"/>
      <c r="R28">
        <f t="shared" si="1"/>
        <v>90</v>
      </c>
    </row>
    <row r="29" spans="1:18" ht="12.75">
      <c r="A29" s="102">
        <v>24</v>
      </c>
      <c r="B29" s="102" t="s">
        <v>767</v>
      </c>
      <c r="C29" s="89" t="s">
        <v>97</v>
      </c>
      <c r="D29" s="105"/>
      <c r="E29" s="132"/>
      <c r="F29" s="102"/>
      <c r="G29" s="89"/>
      <c r="H29" s="91"/>
      <c r="I29" s="89"/>
      <c r="J29" s="89"/>
      <c r="K29" s="89">
        <v>30</v>
      </c>
      <c r="L29" s="102"/>
      <c r="M29" s="89">
        <v>30</v>
      </c>
      <c r="N29" s="89"/>
      <c r="O29" s="111">
        <v>65</v>
      </c>
      <c r="P29" s="104">
        <f t="shared" si="0"/>
        <v>3900</v>
      </c>
      <c r="Q29" s="105"/>
      <c r="R29">
        <f t="shared" si="1"/>
        <v>60</v>
      </c>
    </row>
    <row r="30" spans="1:18" ht="12.75">
      <c r="A30" s="102">
        <v>25</v>
      </c>
      <c r="B30" s="102" t="s">
        <v>768</v>
      </c>
      <c r="C30" s="89" t="s">
        <v>97</v>
      </c>
      <c r="D30" s="102"/>
      <c r="E30" s="136"/>
      <c r="F30" s="102"/>
      <c r="G30" s="89"/>
      <c r="H30" s="91"/>
      <c r="I30" s="89"/>
      <c r="J30" s="89"/>
      <c r="K30" s="89">
        <v>30</v>
      </c>
      <c r="L30" s="102"/>
      <c r="M30" s="89">
        <v>30</v>
      </c>
      <c r="N30" s="89"/>
      <c r="O30" s="89">
        <v>60</v>
      </c>
      <c r="P30" s="104">
        <f t="shared" si="0"/>
        <v>3600</v>
      </c>
      <c r="Q30" s="102"/>
      <c r="R30">
        <f t="shared" si="1"/>
        <v>60</v>
      </c>
    </row>
    <row r="31" spans="1:20" ht="12.75">
      <c r="A31" s="102">
        <v>26</v>
      </c>
      <c r="B31" s="102" t="s">
        <v>769</v>
      </c>
      <c r="C31" s="89" t="s">
        <v>7</v>
      </c>
      <c r="D31" s="102"/>
      <c r="E31" s="136"/>
      <c r="F31" s="102"/>
      <c r="G31" s="102"/>
      <c r="H31" s="110"/>
      <c r="I31" s="102">
        <v>5</v>
      </c>
      <c r="J31" s="102"/>
      <c r="K31" s="102"/>
      <c r="L31" s="102"/>
      <c r="M31" s="102"/>
      <c r="N31" s="102"/>
      <c r="O31" s="89">
        <v>40</v>
      </c>
      <c r="P31" s="104">
        <f>R31*O31</f>
        <v>200</v>
      </c>
      <c r="Q31" s="102"/>
      <c r="R31">
        <f>F31+I31+K31+M31</f>
        <v>5</v>
      </c>
      <c r="S31" s="138"/>
      <c r="T31" s="138"/>
    </row>
    <row r="32" spans="1:20" ht="12.75">
      <c r="A32" s="102">
        <v>27</v>
      </c>
      <c r="B32" s="102" t="s">
        <v>770</v>
      </c>
      <c r="C32" s="89" t="s">
        <v>7</v>
      </c>
      <c r="D32" s="102"/>
      <c r="E32" s="136"/>
      <c r="F32" s="102"/>
      <c r="G32" s="89"/>
      <c r="H32" s="91"/>
      <c r="I32" s="102">
        <v>5</v>
      </c>
      <c r="J32" s="102"/>
      <c r="K32" s="102"/>
      <c r="L32" s="102"/>
      <c r="M32" s="102"/>
      <c r="N32" s="89"/>
      <c r="O32" s="89">
        <v>40</v>
      </c>
      <c r="P32" s="104">
        <f t="shared" si="0"/>
        <v>200</v>
      </c>
      <c r="Q32" s="137"/>
      <c r="R32">
        <f t="shared" si="1"/>
        <v>5</v>
      </c>
      <c r="S32" s="138"/>
      <c r="T32" s="138"/>
    </row>
    <row r="33" spans="1:20" ht="12.75">
      <c r="A33" s="102">
        <v>28</v>
      </c>
      <c r="B33" s="102" t="s">
        <v>771</v>
      </c>
      <c r="C33" s="89" t="s">
        <v>7</v>
      </c>
      <c r="D33" s="102"/>
      <c r="E33" s="132"/>
      <c r="F33" s="102"/>
      <c r="G33" s="89"/>
      <c r="H33" s="91"/>
      <c r="I33" s="89">
        <v>6</v>
      </c>
      <c r="J33" s="102"/>
      <c r="K33" s="102"/>
      <c r="L33" s="102"/>
      <c r="M33" s="102"/>
      <c r="N33" s="89"/>
      <c r="O33" s="89">
        <v>40</v>
      </c>
      <c r="P33" s="104">
        <f t="shared" si="0"/>
        <v>240</v>
      </c>
      <c r="Q33" s="102"/>
      <c r="R33">
        <f t="shared" si="1"/>
        <v>6</v>
      </c>
      <c r="S33" s="138"/>
      <c r="T33" s="138"/>
    </row>
    <row r="34" spans="1:20" ht="12.75">
      <c r="A34" s="102">
        <v>29</v>
      </c>
      <c r="B34" s="102" t="s">
        <v>772</v>
      </c>
      <c r="C34" s="89" t="s">
        <v>7</v>
      </c>
      <c r="D34" s="102"/>
      <c r="E34" s="132"/>
      <c r="F34" s="102"/>
      <c r="G34" s="102"/>
      <c r="H34" s="110"/>
      <c r="I34" s="89">
        <v>13</v>
      </c>
      <c r="J34" s="102"/>
      <c r="K34" s="102"/>
      <c r="L34" s="102"/>
      <c r="M34" s="102"/>
      <c r="N34" s="102"/>
      <c r="O34" s="89">
        <v>40</v>
      </c>
      <c r="P34" s="104">
        <f t="shared" si="0"/>
        <v>520</v>
      </c>
      <c r="Q34" s="102"/>
      <c r="R34">
        <f t="shared" si="1"/>
        <v>13</v>
      </c>
      <c r="S34" s="138"/>
      <c r="T34" s="138"/>
    </row>
    <row r="35" spans="1:20" ht="12.75">
      <c r="A35" s="102">
        <v>30</v>
      </c>
      <c r="B35" s="102" t="s">
        <v>773</v>
      </c>
      <c r="C35" s="89" t="s">
        <v>7</v>
      </c>
      <c r="D35" s="102"/>
      <c r="E35" s="136"/>
      <c r="F35" s="102"/>
      <c r="G35" s="102"/>
      <c r="H35" s="110"/>
      <c r="I35" s="102"/>
      <c r="J35" s="102"/>
      <c r="K35" s="102"/>
      <c r="L35" s="102"/>
      <c r="M35" s="102"/>
      <c r="N35" s="102"/>
      <c r="O35" s="89">
        <v>40</v>
      </c>
      <c r="P35" s="104">
        <f t="shared" si="0"/>
        <v>0</v>
      </c>
      <c r="Q35" s="102"/>
      <c r="R35">
        <f t="shared" si="1"/>
        <v>0</v>
      </c>
      <c r="S35" s="138"/>
      <c r="T35" s="138"/>
    </row>
    <row r="36" spans="1:20" ht="12.75">
      <c r="A36" s="102">
        <v>31</v>
      </c>
      <c r="B36" s="102" t="s">
        <v>774</v>
      </c>
      <c r="C36" s="89" t="s">
        <v>7</v>
      </c>
      <c r="D36" s="102"/>
      <c r="E36" s="132"/>
      <c r="F36" s="102"/>
      <c r="G36" s="102"/>
      <c r="H36" s="110"/>
      <c r="I36" s="102"/>
      <c r="J36" s="102"/>
      <c r="K36" s="102">
        <v>10</v>
      </c>
      <c r="L36" s="102"/>
      <c r="M36" s="102">
        <v>10</v>
      </c>
      <c r="N36" s="102"/>
      <c r="O36" s="89">
        <v>38</v>
      </c>
      <c r="P36" s="104">
        <f t="shared" si="0"/>
        <v>760</v>
      </c>
      <c r="Q36" s="102"/>
      <c r="R36">
        <f t="shared" si="1"/>
        <v>20</v>
      </c>
      <c r="S36" s="138"/>
      <c r="T36" s="138"/>
    </row>
    <row r="37" spans="1:20" ht="12.75">
      <c r="A37" s="102">
        <v>32</v>
      </c>
      <c r="B37" s="117" t="s">
        <v>775</v>
      </c>
      <c r="C37" s="139" t="s">
        <v>26</v>
      </c>
      <c r="D37" s="102"/>
      <c r="E37" s="132"/>
      <c r="F37" s="102">
        <v>100</v>
      </c>
      <c r="G37" s="102"/>
      <c r="H37" s="110"/>
      <c r="I37" s="102">
        <v>100</v>
      </c>
      <c r="J37" s="102"/>
      <c r="K37" s="102">
        <v>100</v>
      </c>
      <c r="L37" s="102"/>
      <c r="M37" s="89">
        <v>100</v>
      </c>
      <c r="N37" s="102"/>
      <c r="O37" s="89">
        <v>64.2</v>
      </c>
      <c r="P37" s="104">
        <f t="shared" si="0"/>
        <v>25680</v>
      </c>
      <c r="Q37" s="102"/>
      <c r="R37">
        <f t="shared" si="1"/>
        <v>400</v>
      </c>
      <c r="S37" s="138"/>
      <c r="T37" s="138"/>
    </row>
    <row r="38" spans="1:20" ht="12.75">
      <c r="A38" s="102">
        <v>33</v>
      </c>
      <c r="B38" s="102" t="s">
        <v>776</v>
      </c>
      <c r="C38" s="89" t="s">
        <v>124</v>
      </c>
      <c r="D38" s="102"/>
      <c r="E38" s="136"/>
      <c r="F38" s="102">
        <v>10</v>
      </c>
      <c r="G38" s="89"/>
      <c r="H38" s="91"/>
      <c r="I38" s="102"/>
      <c r="J38" s="102"/>
      <c r="K38" s="102"/>
      <c r="L38" s="102"/>
      <c r="M38" s="102">
        <v>10</v>
      </c>
      <c r="N38" s="102"/>
      <c r="O38" s="89">
        <v>230</v>
      </c>
      <c r="P38" s="104">
        <f t="shared" si="0"/>
        <v>4600</v>
      </c>
      <c r="Q38" s="137"/>
      <c r="R38">
        <f t="shared" si="1"/>
        <v>20</v>
      </c>
      <c r="S38" s="138"/>
      <c r="T38" s="138"/>
    </row>
    <row r="39" spans="1:20" ht="12.75">
      <c r="A39" s="102">
        <v>34</v>
      </c>
      <c r="B39" s="102" t="s">
        <v>777</v>
      </c>
      <c r="C39" s="89" t="s">
        <v>124</v>
      </c>
      <c r="D39" s="102"/>
      <c r="E39" s="140"/>
      <c r="F39" s="102">
        <v>10</v>
      </c>
      <c r="G39" s="141"/>
      <c r="H39" s="91"/>
      <c r="I39" s="89"/>
      <c r="J39" s="102"/>
      <c r="K39" s="102"/>
      <c r="L39" s="102"/>
      <c r="M39" s="102">
        <v>10</v>
      </c>
      <c r="N39" s="102"/>
      <c r="O39" s="89">
        <v>230</v>
      </c>
      <c r="P39" s="104">
        <f t="shared" si="0"/>
        <v>4600</v>
      </c>
      <c r="Q39" s="137"/>
      <c r="R39">
        <f t="shared" si="1"/>
        <v>20</v>
      </c>
      <c r="S39" s="138"/>
      <c r="T39" s="138"/>
    </row>
    <row r="40" spans="1:20" ht="12.75">
      <c r="A40" s="102">
        <v>35</v>
      </c>
      <c r="B40" s="102" t="s">
        <v>778</v>
      </c>
      <c r="C40" s="89" t="s">
        <v>124</v>
      </c>
      <c r="D40" s="102"/>
      <c r="E40" s="132"/>
      <c r="F40" s="102">
        <v>10</v>
      </c>
      <c r="G40" s="142"/>
      <c r="H40" s="91"/>
      <c r="I40" s="89"/>
      <c r="J40" s="102"/>
      <c r="K40" s="102"/>
      <c r="L40" s="102"/>
      <c r="M40" s="102">
        <v>10</v>
      </c>
      <c r="N40" s="102"/>
      <c r="O40" s="89">
        <v>230</v>
      </c>
      <c r="P40" s="104">
        <f t="shared" si="0"/>
        <v>4600</v>
      </c>
      <c r="Q40" s="105"/>
      <c r="R40">
        <f t="shared" si="1"/>
        <v>20</v>
      </c>
      <c r="S40" s="138"/>
      <c r="T40" s="138"/>
    </row>
    <row r="41" spans="1:20" ht="12.75">
      <c r="A41" s="102">
        <v>36</v>
      </c>
      <c r="B41" s="102" t="s">
        <v>779</v>
      </c>
      <c r="C41" s="89" t="s">
        <v>124</v>
      </c>
      <c r="D41" s="102"/>
      <c r="E41" s="132"/>
      <c r="F41" s="102">
        <v>10</v>
      </c>
      <c r="G41" s="141"/>
      <c r="H41" s="91"/>
      <c r="I41" s="102"/>
      <c r="J41" s="102"/>
      <c r="K41" s="102"/>
      <c r="L41" s="102"/>
      <c r="M41" s="102">
        <v>10</v>
      </c>
      <c r="N41" s="102"/>
      <c r="O41" s="89">
        <v>230</v>
      </c>
      <c r="P41" s="104">
        <f t="shared" si="0"/>
        <v>4600</v>
      </c>
      <c r="Q41" s="102"/>
      <c r="R41">
        <f t="shared" si="1"/>
        <v>20</v>
      </c>
      <c r="S41" s="138"/>
      <c r="T41" s="138"/>
    </row>
    <row r="42" spans="1:20" ht="12.75">
      <c r="A42" s="102">
        <v>37</v>
      </c>
      <c r="B42" s="102" t="s">
        <v>780</v>
      </c>
      <c r="C42" s="89" t="s">
        <v>124</v>
      </c>
      <c r="D42" s="102"/>
      <c r="E42" s="132"/>
      <c r="F42" s="102">
        <v>10</v>
      </c>
      <c r="G42" s="142"/>
      <c r="H42" s="91"/>
      <c r="I42" s="102"/>
      <c r="J42" s="102"/>
      <c r="K42" s="102"/>
      <c r="L42" s="102"/>
      <c r="M42" s="102">
        <v>10</v>
      </c>
      <c r="N42" s="102"/>
      <c r="O42" s="89">
        <v>230</v>
      </c>
      <c r="P42" s="104">
        <f t="shared" si="0"/>
        <v>4600</v>
      </c>
      <c r="Q42" s="137"/>
      <c r="R42">
        <f t="shared" si="1"/>
        <v>20</v>
      </c>
      <c r="S42" s="138"/>
      <c r="T42" s="138"/>
    </row>
    <row r="43" spans="1:20" ht="12.75">
      <c r="A43" s="102">
        <v>38</v>
      </c>
      <c r="B43" s="102" t="s">
        <v>781</v>
      </c>
      <c r="C43" s="89" t="s">
        <v>124</v>
      </c>
      <c r="D43" s="102"/>
      <c r="E43" s="132"/>
      <c r="F43" s="102">
        <v>10</v>
      </c>
      <c r="G43" s="142"/>
      <c r="H43" s="91"/>
      <c r="I43" s="102"/>
      <c r="J43" s="102"/>
      <c r="K43" s="102"/>
      <c r="L43" s="102"/>
      <c r="M43" s="102">
        <v>10</v>
      </c>
      <c r="N43" s="102"/>
      <c r="O43" s="89">
        <v>230</v>
      </c>
      <c r="P43" s="104">
        <f t="shared" si="0"/>
        <v>4600</v>
      </c>
      <c r="Q43" s="137"/>
      <c r="R43">
        <f>F43+I43+K43+M43</f>
        <v>20</v>
      </c>
      <c r="S43" s="138"/>
      <c r="T43" s="138"/>
    </row>
    <row r="44" spans="1:20" ht="12.75">
      <c r="A44" s="102">
        <v>39</v>
      </c>
      <c r="B44" s="102" t="s">
        <v>782</v>
      </c>
      <c r="C44" s="89" t="s">
        <v>124</v>
      </c>
      <c r="D44" s="102"/>
      <c r="E44" s="132"/>
      <c r="F44" s="102">
        <v>10</v>
      </c>
      <c r="G44" s="142"/>
      <c r="H44" s="91"/>
      <c r="I44" s="102"/>
      <c r="J44" s="102"/>
      <c r="K44" s="102"/>
      <c r="L44" s="102"/>
      <c r="M44" s="102">
        <v>10</v>
      </c>
      <c r="N44" s="102"/>
      <c r="O44" s="89">
        <v>230</v>
      </c>
      <c r="P44" s="104">
        <f t="shared" si="0"/>
        <v>4600</v>
      </c>
      <c r="Q44" s="102"/>
      <c r="R44">
        <f t="shared" si="1"/>
        <v>20</v>
      </c>
      <c r="S44" s="138"/>
      <c r="T44" s="138"/>
    </row>
    <row r="45" spans="1:20" ht="12.75">
      <c r="A45" s="102">
        <v>40</v>
      </c>
      <c r="B45" s="102" t="s">
        <v>783</v>
      </c>
      <c r="C45" s="89" t="s">
        <v>124</v>
      </c>
      <c r="D45" s="102"/>
      <c r="E45" s="136"/>
      <c r="F45" s="102">
        <v>10</v>
      </c>
      <c r="G45" s="125"/>
      <c r="H45" s="91"/>
      <c r="I45" s="102"/>
      <c r="J45" s="102"/>
      <c r="K45" s="102"/>
      <c r="L45" s="102"/>
      <c r="M45" s="102">
        <v>10</v>
      </c>
      <c r="N45" s="102"/>
      <c r="O45" s="89">
        <v>230</v>
      </c>
      <c r="P45" s="104">
        <f t="shared" si="0"/>
        <v>4600</v>
      </c>
      <c r="Q45" s="137"/>
      <c r="R45">
        <f t="shared" si="1"/>
        <v>20</v>
      </c>
      <c r="S45" s="138"/>
      <c r="T45" s="138"/>
    </row>
    <row r="46" spans="1:20" ht="12.75">
      <c r="A46" s="102">
        <v>41</v>
      </c>
      <c r="B46" s="102" t="s">
        <v>784</v>
      </c>
      <c r="C46" s="89" t="s">
        <v>124</v>
      </c>
      <c r="D46" s="102"/>
      <c r="E46" s="136"/>
      <c r="F46" s="102">
        <v>10</v>
      </c>
      <c r="G46" s="125"/>
      <c r="H46" s="91"/>
      <c r="I46" s="102"/>
      <c r="J46" s="102"/>
      <c r="K46" s="102"/>
      <c r="L46" s="102"/>
      <c r="M46" s="102">
        <v>10</v>
      </c>
      <c r="N46" s="102"/>
      <c r="O46" s="89">
        <v>230</v>
      </c>
      <c r="P46" s="104">
        <f t="shared" si="0"/>
        <v>4600</v>
      </c>
      <c r="Q46" s="137"/>
      <c r="R46">
        <f t="shared" si="1"/>
        <v>20</v>
      </c>
      <c r="S46" s="138"/>
      <c r="T46" s="138"/>
    </row>
    <row r="47" spans="1:18" ht="12.75">
      <c r="A47" s="102">
        <v>42</v>
      </c>
      <c r="B47" s="102" t="s">
        <v>785</v>
      </c>
      <c r="C47" s="89" t="s">
        <v>124</v>
      </c>
      <c r="D47" s="102"/>
      <c r="E47" s="136"/>
      <c r="F47" s="102">
        <v>10</v>
      </c>
      <c r="G47" s="89"/>
      <c r="H47" s="91"/>
      <c r="I47" s="102"/>
      <c r="J47" s="102"/>
      <c r="K47" s="102"/>
      <c r="L47" s="102"/>
      <c r="M47" s="102">
        <v>10</v>
      </c>
      <c r="N47" s="102"/>
      <c r="O47" s="89">
        <v>230</v>
      </c>
      <c r="P47" s="104">
        <f>R47*O47</f>
        <v>4600</v>
      </c>
      <c r="Q47" s="137"/>
      <c r="R47">
        <f t="shared" si="1"/>
        <v>20</v>
      </c>
    </row>
    <row r="48" spans="1:18" ht="12.75">
      <c r="A48" s="102">
        <v>43</v>
      </c>
      <c r="B48" s="102" t="s">
        <v>786</v>
      </c>
      <c r="C48" s="89" t="s">
        <v>124</v>
      </c>
      <c r="D48" s="102"/>
      <c r="E48" s="136"/>
      <c r="F48" s="102">
        <v>10</v>
      </c>
      <c r="G48" s="89"/>
      <c r="H48" s="91"/>
      <c r="I48" s="102"/>
      <c r="J48" s="102"/>
      <c r="K48" s="102"/>
      <c r="L48" s="102"/>
      <c r="M48" s="102">
        <v>10</v>
      </c>
      <c r="N48" s="102"/>
      <c r="O48" s="89">
        <v>230</v>
      </c>
      <c r="P48" s="104">
        <f t="shared" si="0"/>
        <v>4600</v>
      </c>
      <c r="Q48" s="137"/>
      <c r="R48">
        <f t="shared" si="1"/>
        <v>20</v>
      </c>
    </row>
    <row r="49" spans="1:18" ht="12.75">
      <c r="A49" s="102">
        <v>44</v>
      </c>
      <c r="B49" s="102" t="s">
        <v>787</v>
      </c>
      <c r="C49" s="89" t="s">
        <v>124</v>
      </c>
      <c r="D49" s="102"/>
      <c r="E49" s="136"/>
      <c r="F49" s="102">
        <v>10</v>
      </c>
      <c r="G49" s="89"/>
      <c r="H49" s="91"/>
      <c r="I49" s="102"/>
      <c r="J49" s="102"/>
      <c r="K49" s="102"/>
      <c r="L49" s="102"/>
      <c r="M49" s="102">
        <v>10</v>
      </c>
      <c r="N49" s="102"/>
      <c r="O49" s="89">
        <v>230</v>
      </c>
      <c r="P49" s="104">
        <f>R49*O49</f>
        <v>4600</v>
      </c>
      <c r="Q49" s="137"/>
      <c r="R49">
        <f t="shared" si="1"/>
        <v>20</v>
      </c>
    </row>
    <row r="50" spans="1:18" ht="12.75">
      <c r="A50" s="102">
        <v>45</v>
      </c>
      <c r="B50" s="102" t="s">
        <v>788</v>
      </c>
      <c r="C50" s="89" t="s">
        <v>19</v>
      </c>
      <c r="D50" s="102"/>
      <c r="E50" s="136"/>
      <c r="F50" s="102"/>
      <c r="G50" s="89"/>
      <c r="H50" s="91"/>
      <c r="I50" s="102">
        <v>2</v>
      </c>
      <c r="J50" s="102"/>
      <c r="K50" s="89"/>
      <c r="L50" s="102"/>
      <c r="M50" s="102">
        <v>2</v>
      </c>
      <c r="N50" s="102"/>
      <c r="O50" s="89">
        <v>320</v>
      </c>
      <c r="P50" s="104">
        <f t="shared" si="0"/>
        <v>1280</v>
      </c>
      <c r="Q50" s="137"/>
      <c r="R50">
        <f t="shared" si="1"/>
        <v>4</v>
      </c>
    </row>
    <row r="51" spans="1:18" ht="12.75">
      <c r="A51" s="102">
        <v>46</v>
      </c>
      <c r="B51" s="102" t="s">
        <v>789</v>
      </c>
      <c r="C51" s="89" t="s">
        <v>26</v>
      </c>
      <c r="D51" s="102"/>
      <c r="E51" s="136"/>
      <c r="F51" s="102"/>
      <c r="G51" s="89"/>
      <c r="H51" s="91"/>
      <c r="I51" s="89">
        <v>2</v>
      </c>
      <c r="J51" s="102"/>
      <c r="K51" s="89"/>
      <c r="L51" s="89"/>
      <c r="M51" s="89">
        <v>2</v>
      </c>
      <c r="N51" s="102"/>
      <c r="O51" s="89">
        <v>320</v>
      </c>
      <c r="P51" s="104">
        <f t="shared" si="0"/>
        <v>1280</v>
      </c>
      <c r="Q51" s="102"/>
      <c r="R51">
        <f t="shared" si="1"/>
        <v>4</v>
      </c>
    </row>
    <row r="52" spans="1:18" ht="12.75">
      <c r="A52" s="102">
        <v>47</v>
      </c>
      <c r="B52" s="102" t="s">
        <v>790</v>
      </c>
      <c r="C52" s="89" t="s">
        <v>26</v>
      </c>
      <c r="D52" s="102"/>
      <c r="E52" s="132"/>
      <c r="F52" s="102"/>
      <c r="G52" s="89"/>
      <c r="H52" s="91"/>
      <c r="I52" s="89">
        <v>2</v>
      </c>
      <c r="J52" s="102"/>
      <c r="K52" s="89"/>
      <c r="L52" s="89"/>
      <c r="M52" s="89">
        <v>2</v>
      </c>
      <c r="N52" s="102"/>
      <c r="O52" s="89">
        <v>320</v>
      </c>
      <c r="P52" s="104">
        <f t="shared" si="0"/>
        <v>1280</v>
      </c>
      <c r="Q52" s="137"/>
      <c r="R52">
        <f t="shared" si="1"/>
        <v>4</v>
      </c>
    </row>
    <row r="53" spans="1:18" ht="21">
      <c r="A53" s="102">
        <v>48</v>
      </c>
      <c r="B53" s="102" t="s">
        <v>791</v>
      </c>
      <c r="C53" s="89" t="s">
        <v>124</v>
      </c>
      <c r="D53" s="102"/>
      <c r="E53" s="143"/>
      <c r="F53" s="102">
        <v>10</v>
      </c>
      <c r="G53" s="89"/>
      <c r="H53" s="91"/>
      <c r="I53" s="89">
        <v>12</v>
      </c>
      <c r="J53" s="102"/>
      <c r="K53" s="89">
        <v>12</v>
      </c>
      <c r="L53" s="89"/>
      <c r="M53" s="89">
        <v>12</v>
      </c>
      <c r="N53" s="102"/>
      <c r="O53" s="89">
        <v>850</v>
      </c>
      <c r="P53" s="104">
        <f t="shared" si="0"/>
        <v>39100</v>
      </c>
      <c r="Q53" s="137"/>
      <c r="R53">
        <f t="shared" si="1"/>
        <v>46</v>
      </c>
    </row>
    <row r="54" spans="1:18" ht="20.25">
      <c r="A54" s="102">
        <v>49</v>
      </c>
      <c r="B54" s="102" t="s">
        <v>792</v>
      </c>
      <c r="C54" s="89" t="s">
        <v>124</v>
      </c>
      <c r="D54" s="102"/>
      <c r="E54" s="144"/>
      <c r="F54" s="102">
        <v>10</v>
      </c>
      <c r="G54" s="89"/>
      <c r="H54" s="91"/>
      <c r="I54" s="89">
        <v>12</v>
      </c>
      <c r="J54" s="102"/>
      <c r="K54" s="89">
        <v>12</v>
      </c>
      <c r="L54" s="102"/>
      <c r="M54" s="89">
        <v>12</v>
      </c>
      <c r="N54" s="102"/>
      <c r="O54" s="89">
        <v>850</v>
      </c>
      <c r="P54" s="104">
        <f t="shared" si="0"/>
        <v>39100</v>
      </c>
      <c r="Q54" s="137"/>
      <c r="R54">
        <f t="shared" si="1"/>
        <v>46</v>
      </c>
    </row>
    <row r="55" spans="1:18" ht="12.75">
      <c r="A55" s="102">
        <v>50</v>
      </c>
      <c r="B55" s="102" t="s">
        <v>793</v>
      </c>
      <c r="C55" s="89" t="s">
        <v>124</v>
      </c>
      <c r="D55" s="102"/>
      <c r="E55" s="132"/>
      <c r="F55" s="102">
        <v>10</v>
      </c>
      <c r="G55" s="89"/>
      <c r="H55" s="91"/>
      <c r="I55" s="89">
        <v>10</v>
      </c>
      <c r="J55" s="102"/>
      <c r="K55" s="89">
        <v>10</v>
      </c>
      <c r="L55" s="102"/>
      <c r="M55" s="89">
        <v>10</v>
      </c>
      <c r="N55" s="102"/>
      <c r="O55" s="89">
        <v>850</v>
      </c>
      <c r="P55" s="104">
        <f t="shared" si="0"/>
        <v>34000</v>
      </c>
      <c r="Q55" s="137"/>
      <c r="R55">
        <f>F55+I55+K55+M55</f>
        <v>40</v>
      </c>
    </row>
    <row r="56" spans="1:19" ht="12.75">
      <c r="A56" s="102">
        <v>51</v>
      </c>
      <c r="B56" s="145" t="s">
        <v>794</v>
      </c>
      <c r="C56" s="124" t="s">
        <v>124</v>
      </c>
      <c r="D56" s="145"/>
      <c r="E56" s="132"/>
      <c r="F56" s="102"/>
      <c r="G56" s="89"/>
      <c r="H56" s="91"/>
      <c r="I56" s="89">
        <v>2</v>
      </c>
      <c r="J56" s="102"/>
      <c r="K56" s="89"/>
      <c r="L56" s="102"/>
      <c r="M56" s="89"/>
      <c r="N56" s="102"/>
      <c r="O56" s="89">
        <v>850</v>
      </c>
      <c r="P56" s="104">
        <f t="shared" si="0"/>
        <v>1700</v>
      </c>
      <c r="Q56" s="137"/>
      <c r="R56">
        <f t="shared" si="1"/>
        <v>2</v>
      </c>
      <c r="S56" s="138"/>
    </row>
    <row r="57" spans="1:19" ht="12.75">
      <c r="A57" s="102">
        <v>52</v>
      </c>
      <c r="B57" s="102" t="s">
        <v>795</v>
      </c>
      <c r="C57" s="89" t="s">
        <v>16</v>
      </c>
      <c r="D57" s="102"/>
      <c r="E57" s="136"/>
      <c r="F57" s="132">
        <v>5</v>
      </c>
      <c r="G57" s="89"/>
      <c r="H57" s="91"/>
      <c r="I57" s="89">
        <v>6</v>
      </c>
      <c r="J57" s="102"/>
      <c r="K57" s="89">
        <v>5</v>
      </c>
      <c r="L57" s="102"/>
      <c r="M57" s="89">
        <v>6</v>
      </c>
      <c r="N57" s="102"/>
      <c r="O57" s="89">
        <v>850</v>
      </c>
      <c r="P57" s="104">
        <f t="shared" si="0"/>
        <v>18700</v>
      </c>
      <c r="Q57" s="137"/>
      <c r="R57">
        <f t="shared" si="1"/>
        <v>22</v>
      </c>
      <c r="S57" s="138"/>
    </row>
    <row r="58" spans="1:19" ht="12.75">
      <c r="A58" s="102">
        <v>53</v>
      </c>
      <c r="B58" s="102" t="s">
        <v>796</v>
      </c>
      <c r="C58" s="89" t="s">
        <v>124</v>
      </c>
      <c r="D58" s="102"/>
      <c r="E58" s="89"/>
      <c r="F58" s="132">
        <v>5</v>
      </c>
      <c r="G58" s="89"/>
      <c r="H58" s="91"/>
      <c r="I58" s="89">
        <v>6</v>
      </c>
      <c r="J58" s="102"/>
      <c r="K58" s="89">
        <v>5</v>
      </c>
      <c r="L58" s="102"/>
      <c r="M58" s="89">
        <v>6</v>
      </c>
      <c r="N58" s="102"/>
      <c r="O58" s="89">
        <v>850</v>
      </c>
      <c r="P58" s="104">
        <f t="shared" si="0"/>
        <v>18700</v>
      </c>
      <c r="Q58" s="137"/>
      <c r="R58">
        <f t="shared" si="1"/>
        <v>22</v>
      </c>
      <c r="S58" s="138"/>
    </row>
    <row r="59" spans="1:19" ht="12.75">
      <c r="A59" s="102">
        <v>54</v>
      </c>
      <c r="B59" s="102" t="s">
        <v>797</v>
      </c>
      <c r="C59" s="89" t="s">
        <v>124</v>
      </c>
      <c r="D59" s="102"/>
      <c r="E59" s="132"/>
      <c r="F59" s="132">
        <v>10</v>
      </c>
      <c r="G59" s="89"/>
      <c r="H59" s="91"/>
      <c r="I59" s="89">
        <v>10</v>
      </c>
      <c r="J59" s="89"/>
      <c r="K59" s="89">
        <v>10</v>
      </c>
      <c r="L59" s="89"/>
      <c r="M59" s="89">
        <v>10</v>
      </c>
      <c r="N59" s="102"/>
      <c r="O59" s="89">
        <v>850</v>
      </c>
      <c r="P59" s="104">
        <f t="shared" si="0"/>
        <v>34000</v>
      </c>
      <c r="Q59" s="137"/>
      <c r="R59">
        <f t="shared" si="1"/>
        <v>40</v>
      </c>
      <c r="S59" s="138"/>
    </row>
    <row r="60" spans="1:19" ht="12.75">
      <c r="A60" s="102">
        <v>55</v>
      </c>
      <c r="B60" s="102" t="s">
        <v>798</v>
      </c>
      <c r="C60" s="89" t="s">
        <v>124</v>
      </c>
      <c r="D60" s="102"/>
      <c r="E60" s="136"/>
      <c r="F60" s="132">
        <v>10</v>
      </c>
      <c r="G60" s="89"/>
      <c r="H60" s="91"/>
      <c r="I60" s="89">
        <v>10</v>
      </c>
      <c r="J60" s="89"/>
      <c r="K60" s="89">
        <v>10</v>
      </c>
      <c r="L60" s="89"/>
      <c r="M60" s="89">
        <v>10</v>
      </c>
      <c r="N60" s="102"/>
      <c r="O60" s="89">
        <v>850</v>
      </c>
      <c r="P60" s="104">
        <f t="shared" si="0"/>
        <v>34000</v>
      </c>
      <c r="Q60" s="102"/>
      <c r="R60">
        <f t="shared" si="1"/>
        <v>40</v>
      </c>
      <c r="S60" s="138"/>
    </row>
    <row r="61" spans="1:19" ht="12.75">
      <c r="A61" s="102"/>
      <c r="B61" s="102" t="s">
        <v>799</v>
      </c>
      <c r="C61" s="89" t="s">
        <v>124</v>
      </c>
      <c r="D61" s="102"/>
      <c r="E61" s="136"/>
      <c r="F61" s="132">
        <v>2</v>
      </c>
      <c r="G61" s="89"/>
      <c r="H61" s="91"/>
      <c r="I61" s="89">
        <v>2</v>
      </c>
      <c r="J61" s="89"/>
      <c r="K61" s="89">
        <v>3</v>
      </c>
      <c r="L61" s="89"/>
      <c r="M61" s="89">
        <v>3</v>
      </c>
      <c r="N61" s="102"/>
      <c r="O61" s="89">
        <v>850</v>
      </c>
      <c r="P61" s="104">
        <f t="shared" si="0"/>
        <v>8500</v>
      </c>
      <c r="Q61" s="102"/>
      <c r="R61">
        <f t="shared" si="1"/>
        <v>10</v>
      </c>
      <c r="S61" s="138"/>
    </row>
    <row r="62" spans="1:19" ht="21">
      <c r="A62" s="102">
        <v>56</v>
      </c>
      <c r="B62" s="102" t="s">
        <v>800</v>
      </c>
      <c r="C62" s="97" t="s">
        <v>124</v>
      </c>
      <c r="D62" s="102"/>
      <c r="E62" s="136"/>
      <c r="F62" s="132"/>
      <c r="G62" s="89"/>
      <c r="H62" s="91"/>
      <c r="I62" s="89"/>
      <c r="J62" s="89"/>
      <c r="K62" s="89">
        <v>3</v>
      </c>
      <c r="L62" s="89"/>
      <c r="M62" s="89"/>
      <c r="N62" s="102"/>
      <c r="O62" s="89">
        <v>2182.8</v>
      </c>
      <c r="P62" s="104">
        <f t="shared" si="0"/>
        <v>6548.400000000001</v>
      </c>
      <c r="Q62" s="102"/>
      <c r="R62">
        <f t="shared" si="1"/>
        <v>3</v>
      </c>
      <c r="S62" s="138"/>
    </row>
    <row r="63" spans="1:24" ht="21">
      <c r="A63" s="102">
        <v>57</v>
      </c>
      <c r="B63" s="102" t="s">
        <v>801</v>
      </c>
      <c r="C63" s="97" t="s">
        <v>124</v>
      </c>
      <c r="D63" s="102"/>
      <c r="E63" s="136"/>
      <c r="F63" s="132"/>
      <c r="G63" s="102"/>
      <c r="H63" s="110"/>
      <c r="I63" s="89"/>
      <c r="J63" s="89"/>
      <c r="K63" s="89">
        <v>3</v>
      </c>
      <c r="L63" s="89"/>
      <c r="M63" s="89"/>
      <c r="N63" s="102"/>
      <c r="O63" s="89">
        <v>2632.2</v>
      </c>
      <c r="P63" s="104">
        <f t="shared" si="0"/>
        <v>7896.599999999999</v>
      </c>
      <c r="Q63" s="102"/>
      <c r="R63">
        <f t="shared" si="1"/>
        <v>3</v>
      </c>
      <c r="S63" s="138"/>
      <c r="V63">
        <v>513.6</v>
      </c>
      <c r="W63">
        <v>50</v>
      </c>
      <c r="X63">
        <f>V63/W63</f>
        <v>10.272</v>
      </c>
    </row>
    <row r="64" spans="1:19" ht="12.75">
      <c r="A64" s="102">
        <v>58</v>
      </c>
      <c r="B64" s="102" t="s">
        <v>802</v>
      </c>
      <c r="C64" s="89" t="s">
        <v>19</v>
      </c>
      <c r="D64" s="102"/>
      <c r="E64" s="136"/>
      <c r="F64" s="132">
        <v>1000</v>
      </c>
      <c r="G64" s="102"/>
      <c r="H64" s="110"/>
      <c r="I64" s="89">
        <v>50</v>
      </c>
      <c r="J64" s="89"/>
      <c r="K64" s="89">
        <v>50</v>
      </c>
      <c r="L64" s="89"/>
      <c r="M64" s="89">
        <v>50</v>
      </c>
      <c r="N64" s="102"/>
      <c r="O64" s="89">
        <v>513.6</v>
      </c>
      <c r="P64" s="104">
        <f>R64*O64</f>
        <v>590640</v>
      </c>
      <c r="Q64" s="102"/>
      <c r="R64">
        <f t="shared" si="1"/>
        <v>1150</v>
      </c>
      <c r="S64" s="138"/>
    </row>
    <row r="65" spans="1:19" ht="12.75">
      <c r="A65" s="102">
        <v>59</v>
      </c>
      <c r="B65" s="102" t="s">
        <v>803</v>
      </c>
      <c r="C65" s="89" t="s">
        <v>7</v>
      </c>
      <c r="D65" s="102"/>
      <c r="E65" s="136"/>
      <c r="F65" s="132">
        <v>1000</v>
      </c>
      <c r="G65" s="102"/>
      <c r="H65" s="110"/>
      <c r="I65" s="89">
        <v>1000</v>
      </c>
      <c r="J65" s="89"/>
      <c r="K65" s="89">
        <v>1000</v>
      </c>
      <c r="L65" s="89"/>
      <c r="M65" s="89">
        <v>1000</v>
      </c>
      <c r="N65" s="102"/>
      <c r="O65" s="89">
        <v>5.35</v>
      </c>
      <c r="P65" s="104">
        <f t="shared" si="0"/>
        <v>21400</v>
      </c>
      <c r="Q65" s="137"/>
      <c r="R65">
        <f t="shared" si="1"/>
        <v>4000</v>
      </c>
      <c r="S65" s="138"/>
    </row>
    <row r="66" spans="1:19" ht="12.75">
      <c r="A66" s="102">
        <v>60</v>
      </c>
      <c r="B66" s="102" t="s">
        <v>804</v>
      </c>
      <c r="C66" s="89" t="s">
        <v>742</v>
      </c>
      <c r="D66" s="102"/>
      <c r="E66" s="136"/>
      <c r="F66" s="132"/>
      <c r="G66" s="102"/>
      <c r="H66" s="110"/>
      <c r="I66" s="89"/>
      <c r="J66" s="89"/>
      <c r="K66" s="89"/>
      <c r="L66" s="89"/>
      <c r="M66" s="89"/>
      <c r="N66" s="102"/>
      <c r="O66" s="89">
        <v>5.58</v>
      </c>
      <c r="P66" s="104">
        <f t="shared" si="0"/>
        <v>0</v>
      </c>
      <c r="Q66" s="137"/>
      <c r="R66">
        <f t="shared" si="1"/>
        <v>0</v>
      </c>
      <c r="S66" s="138"/>
    </row>
    <row r="67" spans="1:19" ht="12.75">
      <c r="A67" s="102">
        <v>61</v>
      </c>
      <c r="B67" s="146" t="s">
        <v>805</v>
      </c>
      <c r="C67" s="89" t="s">
        <v>742</v>
      </c>
      <c r="D67" s="102"/>
      <c r="E67" s="136"/>
      <c r="F67" s="132"/>
      <c r="G67" s="102"/>
      <c r="H67" s="110"/>
      <c r="I67" s="89"/>
      <c r="J67" s="89"/>
      <c r="K67" s="89">
        <v>20</v>
      </c>
      <c r="L67" s="89"/>
      <c r="M67" s="89">
        <v>20</v>
      </c>
      <c r="N67" s="102"/>
      <c r="O67" s="89">
        <v>5.58</v>
      </c>
      <c r="P67" s="104">
        <f t="shared" si="0"/>
        <v>223.2</v>
      </c>
      <c r="Q67" s="102"/>
      <c r="R67">
        <f>F67+I67+K67+M67</f>
        <v>40</v>
      </c>
      <c r="S67" s="138"/>
    </row>
    <row r="68" spans="1:19" ht="12.75">
      <c r="A68" s="102">
        <v>62</v>
      </c>
      <c r="B68" s="102" t="s">
        <v>806</v>
      </c>
      <c r="C68" s="89" t="s">
        <v>742</v>
      </c>
      <c r="D68" s="102"/>
      <c r="E68" s="136"/>
      <c r="F68" s="136"/>
      <c r="G68" s="102"/>
      <c r="H68" s="110"/>
      <c r="I68" s="89"/>
      <c r="J68" s="89"/>
      <c r="K68" s="89">
        <v>20</v>
      </c>
      <c r="L68" s="89"/>
      <c r="M68" s="89">
        <v>30</v>
      </c>
      <c r="N68" s="102"/>
      <c r="O68" s="89">
        <v>5.58</v>
      </c>
      <c r="P68" s="104">
        <f t="shared" si="0"/>
        <v>279</v>
      </c>
      <c r="Q68" s="102"/>
      <c r="R68">
        <f t="shared" si="1"/>
        <v>50</v>
      </c>
      <c r="S68" s="138"/>
    </row>
    <row r="69" spans="1:19" ht="12.75">
      <c r="A69" s="102">
        <v>63</v>
      </c>
      <c r="B69" s="102" t="s">
        <v>807</v>
      </c>
      <c r="C69" s="89" t="s">
        <v>742</v>
      </c>
      <c r="D69" s="102"/>
      <c r="E69" s="136"/>
      <c r="F69" s="136"/>
      <c r="G69" s="89"/>
      <c r="H69" s="91"/>
      <c r="I69" s="89"/>
      <c r="J69" s="89"/>
      <c r="K69" s="89"/>
      <c r="L69" s="89"/>
      <c r="M69" s="89">
        <v>50</v>
      </c>
      <c r="N69" s="102"/>
      <c r="O69" s="89">
        <v>5.58</v>
      </c>
      <c r="P69" s="104">
        <f aca="true" t="shared" si="2" ref="P69:P77">R69*O69</f>
        <v>279</v>
      </c>
      <c r="Q69" s="102"/>
      <c r="R69">
        <f aca="true" t="shared" si="3" ref="R69:R77">F69+I69+K69+M69</f>
        <v>50</v>
      </c>
      <c r="S69" s="138"/>
    </row>
    <row r="70" spans="1:19" ht="12.75">
      <c r="A70" s="102">
        <v>64</v>
      </c>
      <c r="B70" s="102" t="s">
        <v>808</v>
      </c>
      <c r="C70" s="89" t="s">
        <v>742</v>
      </c>
      <c r="D70" s="102"/>
      <c r="E70" s="136"/>
      <c r="F70" s="136"/>
      <c r="G70" s="89"/>
      <c r="H70" s="91"/>
      <c r="I70" s="89">
        <v>100</v>
      </c>
      <c r="J70" s="89"/>
      <c r="K70" s="89"/>
      <c r="L70" s="89"/>
      <c r="M70" s="89">
        <v>100</v>
      </c>
      <c r="N70" s="102"/>
      <c r="O70" s="89">
        <v>5.58</v>
      </c>
      <c r="P70" s="104">
        <f t="shared" si="2"/>
        <v>1116</v>
      </c>
      <c r="Q70" s="102"/>
      <c r="R70">
        <f t="shared" si="3"/>
        <v>200</v>
      </c>
      <c r="S70" s="138"/>
    </row>
    <row r="71" spans="1:19" ht="12.75">
      <c r="A71" s="102">
        <v>65</v>
      </c>
      <c r="B71" s="102" t="s">
        <v>809</v>
      </c>
      <c r="C71" s="89" t="s">
        <v>742</v>
      </c>
      <c r="D71" s="102"/>
      <c r="E71" s="132"/>
      <c r="F71" s="136"/>
      <c r="G71" s="89"/>
      <c r="H71" s="91"/>
      <c r="I71" s="89">
        <v>100</v>
      </c>
      <c r="J71" s="89"/>
      <c r="K71" s="89"/>
      <c r="L71" s="89"/>
      <c r="M71" s="89">
        <v>100</v>
      </c>
      <c r="N71" s="102"/>
      <c r="O71" s="89">
        <v>5.58</v>
      </c>
      <c r="P71" s="104">
        <f t="shared" si="2"/>
        <v>1116</v>
      </c>
      <c r="Q71" s="102"/>
      <c r="R71">
        <f t="shared" si="3"/>
        <v>200</v>
      </c>
      <c r="S71" s="138"/>
    </row>
    <row r="72" spans="1:19" ht="12.75">
      <c r="A72" s="102">
        <v>66</v>
      </c>
      <c r="B72" s="102" t="s">
        <v>810</v>
      </c>
      <c r="C72" s="89" t="s">
        <v>742</v>
      </c>
      <c r="D72" s="102"/>
      <c r="E72" s="132"/>
      <c r="F72" s="136"/>
      <c r="G72" s="89"/>
      <c r="H72" s="91"/>
      <c r="I72" s="89">
        <v>50</v>
      </c>
      <c r="J72" s="89"/>
      <c r="K72" s="89"/>
      <c r="L72" s="89"/>
      <c r="M72" s="89">
        <v>50</v>
      </c>
      <c r="N72" s="102"/>
      <c r="O72" s="89">
        <v>5.58</v>
      </c>
      <c r="P72" s="104">
        <f t="shared" si="2"/>
        <v>558</v>
      </c>
      <c r="Q72" s="102"/>
      <c r="R72">
        <f t="shared" si="3"/>
        <v>100</v>
      </c>
      <c r="S72" s="138"/>
    </row>
    <row r="73" spans="1:19" ht="12.75">
      <c r="A73" s="102">
        <v>67</v>
      </c>
      <c r="B73" s="102" t="s">
        <v>811</v>
      </c>
      <c r="C73" s="89" t="s">
        <v>31</v>
      </c>
      <c r="D73" s="102"/>
      <c r="E73" s="132"/>
      <c r="F73" s="136"/>
      <c r="G73" s="89"/>
      <c r="H73" s="91"/>
      <c r="I73" s="89"/>
      <c r="J73" s="89"/>
      <c r="K73" s="89"/>
      <c r="L73" s="102"/>
      <c r="M73" s="89"/>
      <c r="N73" s="102"/>
      <c r="O73" s="89">
        <v>120</v>
      </c>
      <c r="P73" s="104">
        <f t="shared" si="2"/>
        <v>0</v>
      </c>
      <c r="Q73" s="102"/>
      <c r="R73">
        <f t="shared" si="3"/>
        <v>0</v>
      </c>
      <c r="S73" s="138"/>
    </row>
    <row r="74" spans="1:19" ht="12.75">
      <c r="A74" s="102">
        <v>68</v>
      </c>
      <c r="B74" s="102" t="s">
        <v>812</v>
      </c>
      <c r="C74" s="89" t="s">
        <v>813</v>
      </c>
      <c r="D74" s="102"/>
      <c r="E74" s="132"/>
      <c r="F74" s="132"/>
      <c r="G74" s="89"/>
      <c r="H74" s="91"/>
      <c r="I74" s="89">
        <v>4</v>
      </c>
      <c r="J74" s="102"/>
      <c r="K74" s="89"/>
      <c r="L74" s="89"/>
      <c r="M74" s="89">
        <v>4</v>
      </c>
      <c r="N74" s="102"/>
      <c r="O74" s="132">
        <v>800</v>
      </c>
      <c r="P74" s="104">
        <f t="shared" si="2"/>
        <v>6400</v>
      </c>
      <c r="Q74" s="137"/>
      <c r="R74">
        <f t="shared" si="3"/>
        <v>8</v>
      </c>
      <c r="S74" s="138"/>
    </row>
    <row r="75" spans="1:19" ht="12.75">
      <c r="A75" s="102">
        <v>69</v>
      </c>
      <c r="B75" s="102" t="s">
        <v>814</v>
      </c>
      <c r="C75" s="89" t="s">
        <v>21</v>
      </c>
      <c r="D75" s="102"/>
      <c r="E75" s="132"/>
      <c r="F75" s="132"/>
      <c r="G75" s="102"/>
      <c r="H75" s="110"/>
      <c r="I75" s="89">
        <v>3</v>
      </c>
      <c r="J75" s="102"/>
      <c r="K75" s="102"/>
      <c r="L75" s="102"/>
      <c r="M75" s="89">
        <v>3</v>
      </c>
      <c r="N75" s="102"/>
      <c r="O75" s="89">
        <v>856</v>
      </c>
      <c r="P75" s="104">
        <f t="shared" si="2"/>
        <v>5136</v>
      </c>
      <c r="Q75" s="102"/>
      <c r="R75">
        <f t="shared" si="3"/>
        <v>6</v>
      </c>
      <c r="S75" s="138"/>
    </row>
    <row r="76" spans="1:18" ht="12.75">
      <c r="A76" s="102">
        <v>70</v>
      </c>
      <c r="B76" s="102" t="s">
        <v>815</v>
      </c>
      <c r="C76" s="89" t="s">
        <v>16</v>
      </c>
      <c r="D76" s="102"/>
      <c r="E76" s="136"/>
      <c r="F76" s="132"/>
      <c r="G76" s="102"/>
      <c r="H76" s="110"/>
      <c r="I76" s="89"/>
      <c r="J76" s="89"/>
      <c r="K76" s="89"/>
      <c r="L76" s="89"/>
      <c r="M76" s="89"/>
      <c r="N76" s="102"/>
      <c r="O76" s="89">
        <v>663.4</v>
      </c>
      <c r="P76" s="104">
        <f t="shared" si="2"/>
        <v>0</v>
      </c>
      <c r="Q76" s="137"/>
      <c r="R76">
        <f t="shared" si="3"/>
        <v>0</v>
      </c>
    </row>
    <row r="77" spans="1:18" ht="12.75">
      <c r="A77" s="102"/>
      <c r="B77" s="102" t="s">
        <v>816</v>
      </c>
      <c r="C77" s="89" t="s">
        <v>44</v>
      </c>
      <c r="D77" s="102"/>
      <c r="E77" s="136"/>
      <c r="F77" s="132"/>
      <c r="G77" s="102"/>
      <c r="H77" s="110"/>
      <c r="I77" s="89"/>
      <c r="J77" s="89"/>
      <c r="K77" s="89">
        <v>3</v>
      </c>
      <c r="L77" s="89"/>
      <c r="M77" s="89"/>
      <c r="N77" s="102"/>
      <c r="O77" s="89">
        <v>1600</v>
      </c>
      <c r="P77" s="104">
        <f t="shared" si="2"/>
        <v>4800</v>
      </c>
      <c r="Q77" s="137"/>
      <c r="R77">
        <f t="shared" si="3"/>
        <v>3</v>
      </c>
    </row>
    <row r="78" spans="1:18" ht="12.75">
      <c r="A78" s="102">
        <v>71</v>
      </c>
      <c r="B78" s="102" t="s">
        <v>817</v>
      </c>
      <c r="C78" s="89" t="s">
        <v>31</v>
      </c>
      <c r="D78" s="102"/>
      <c r="E78" s="136"/>
      <c r="F78" s="132"/>
      <c r="G78" s="102"/>
      <c r="H78" s="110"/>
      <c r="I78" s="102"/>
      <c r="J78" s="102"/>
      <c r="K78" s="89"/>
      <c r="L78" s="102"/>
      <c r="M78" s="89"/>
      <c r="N78" s="102"/>
      <c r="O78" s="89">
        <v>290</v>
      </c>
      <c r="P78" s="104">
        <f>R78*O78</f>
        <v>0</v>
      </c>
      <c r="Q78" s="102"/>
      <c r="R78">
        <f>F78+I78+K78+M78</f>
        <v>0</v>
      </c>
    </row>
    <row r="79" spans="1:18" ht="12.75">
      <c r="A79" s="102">
        <v>72</v>
      </c>
      <c r="B79" s="102" t="s">
        <v>818</v>
      </c>
      <c r="C79" s="89" t="s">
        <v>21</v>
      </c>
      <c r="D79" s="102"/>
      <c r="E79" s="136"/>
      <c r="F79" s="132"/>
      <c r="G79" s="89"/>
      <c r="H79" s="91"/>
      <c r="I79" s="89"/>
      <c r="J79" s="89"/>
      <c r="K79" s="89">
        <v>3</v>
      </c>
      <c r="L79" s="89"/>
      <c r="M79" s="89">
        <v>3</v>
      </c>
      <c r="N79" s="89"/>
      <c r="O79" s="141">
        <v>850</v>
      </c>
      <c r="P79" s="104">
        <f aca="true" t="shared" si="4" ref="P79:P87">R79*O79</f>
        <v>5100</v>
      </c>
      <c r="Q79" s="102"/>
      <c r="R79">
        <f aca="true" t="shared" si="5" ref="R79:R90">F79+I79+K79+M79</f>
        <v>6</v>
      </c>
    </row>
    <row r="80" spans="1:18" ht="12.75">
      <c r="A80" s="102">
        <v>73</v>
      </c>
      <c r="B80" s="102" t="s">
        <v>819</v>
      </c>
      <c r="C80" s="89" t="s">
        <v>91</v>
      </c>
      <c r="D80" s="102"/>
      <c r="E80" s="136"/>
      <c r="F80" s="136">
        <v>5</v>
      </c>
      <c r="G80" s="89"/>
      <c r="H80" s="91"/>
      <c r="I80" s="89"/>
      <c r="J80" s="89"/>
      <c r="K80" s="89"/>
      <c r="L80" s="89"/>
      <c r="M80" s="89">
        <v>5</v>
      </c>
      <c r="N80" s="102"/>
      <c r="O80" s="89">
        <v>650</v>
      </c>
      <c r="P80" s="104">
        <f t="shared" si="4"/>
        <v>6500</v>
      </c>
      <c r="Q80" s="102"/>
      <c r="R80">
        <f t="shared" si="5"/>
        <v>10</v>
      </c>
    </row>
    <row r="81" spans="1:18" ht="12.75">
      <c r="A81" s="102">
        <v>74</v>
      </c>
      <c r="B81" s="117" t="s">
        <v>820</v>
      </c>
      <c r="C81" s="139" t="s">
        <v>813</v>
      </c>
      <c r="D81" s="102"/>
      <c r="E81" s="136"/>
      <c r="F81" s="136"/>
      <c r="G81" s="89"/>
      <c r="H81" s="91"/>
      <c r="I81" s="89"/>
      <c r="J81" s="89"/>
      <c r="K81" s="89"/>
      <c r="L81" s="89"/>
      <c r="M81" s="89">
        <v>10</v>
      </c>
      <c r="N81" s="102"/>
      <c r="O81" s="139">
        <v>380</v>
      </c>
      <c r="P81" s="104">
        <f t="shared" si="4"/>
        <v>3800</v>
      </c>
      <c r="Q81" s="102"/>
      <c r="R81">
        <f t="shared" si="5"/>
        <v>10</v>
      </c>
    </row>
    <row r="82" spans="1:18" ht="12.75">
      <c r="A82" s="102">
        <v>75</v>
      </c>
      <c r="B82" s="117" t="s">
        <v>821</v>
      </c>
      <c r="C82" s="139" t="s">
        <v>16</v>
      </c>
      <c r="D82" s="102"/>
      <c r="E82" s="136"/>
      <c r="F82" s="136"/>
      <c r="G82" s="102"/>
      <c r="H82" s="110"/>
      <c r="I82" s="102"/>
      <c r="J82" s="102"/>
      <c r="K82" s="102"/>
      <c r="L82" s="102"/>
      <c r="M82" s="102">
        <v>50</v>
      </c>
      <c r="N82" s="102"/>
      <c r="O82" s="139">
        <v>80</v>
      </c>
      <c r="P82" s="104">
        <f t="shared" si="4"/>
        <v>4000</v>
      </c>
      <c r="Q82" s="102"/>
      <c r="R82">
        <f t="shared" si="5"/>
        <v>50</v>
      </c>
    </row>
    <row r="83" spans="1:18" ht="12.75">
      <c r="A83" s="102">
        <v>76</v>
      </c>
      <c r="B83" s="102" t="s">
        <v>822</v>
      </c>
      <c r="C83" s="89" t="s">
        <v>742</v>
      </c>
      <c r="D83" s="102"/>
      <c r="E83" s="136"/>
      <c r="F83" s="136"/>
      <c r="G83" s="102"/>
      <c r="H83" s="110"/>
      <c r="I83" s="89"/>
      <c r="J83" s="102"/>
      <c r="K83" s="89"/>
      <c r="L83" s="102"/>
      <c r="M83" s="89"/>
      <c r="N83" s="102"/>
      <c r="O83" s="89">
        <v>23</v>
      </c>
      <c r="P83" s="104">
        <f t="shared" si="4"/>
        <v>0</v>
      </c>
      <c r="Q83" s="137"/>
      <c r="R83">
        <f t="shared" si="5"/>
        <v>0</v>
      </c>
    </row>
    <row r="84" spans="1:18" ht="12.75">
      <c r="A84" s="102">
        <v>77</v>
      </c>
      <c r="B84" s="102" t="s">
        <v>823</v>
      </c>
      <c r="C84" s="89" t="s">
        <v>742</v>
      </c>
      <c r="D84" s="102"/>
      <c r="E84" s="136"/>
      <c r="F84" s="136"/>
      <c r="G84" s="102"/>
      <c r="H84" s="110"/>
      <c r="I84" s="89"/>
      <c r="J84" s="102"/>
      <c r="K84" s="89"/>
      <c r="L84" s="102"/>
      <c r="M84" s="89"/>
      <c r="N84" s="102"/>
      <c r="O84" s="89">
        <v>23</v>
      </c>
      <c r="P84" s="104">
        <f t="shared" si="4"/>
        <v>0</v>
      </c>
      <c r="Q84" s="137"/>
      <c r="R84">
        <f t="shared" si="5"/>
        <v>0</v>
      </c>
    </row>
    <row r="85" spans="1:18" ht="12.75">
      <c r="A85" s="102">
        <v>78</v>
      </c>
      <c r="B85" s="102" t="s">
        <v>824</v>
      </c>
      <c r="C85" s="89" t="s">
        <v>742</v>
      </c>
      <c r="D85" s="102"/>
      <c r="E85" s="136"/>
      <c r="F85" s="136"/>
      <c r="G85" s="102"/>
      <c r="H85" s="110"/>
      <c r="I85" s="89"/>
      <c r="J85" s="102"/>
      <c r="K85" s="89"/>
      <c r="L85" s="102"/>
      <c r="M85" s="89"/>
      <c r="N85" s="102"/>
      <c r="O85" s="89">
        <v>23</v>
      </c>
      <c r="P85" s="104">
        <f t="shared" si="4"/>
        <v>0</v>
      </c>
      <c r="Q85" s="137"/>
      <c r="R85">
        <f t="shared" si="5"/>
        <v>0</v>
      </c>
    </row>
    <row r="86" spans="1:18" ht="12.75">
      <c r="A86" s="102">
        <v>79</v>
      </c>
      <c r="B86" s="102" t="s">
        <v>825</v>
      </c>
      <c r="C86" s="89" t="s">
        <v>742</v>
      </c>
      <c r="D86" s="102"/>
      <c r="E86" s="136"/>
      <c r="F86" s="136"/>
      <c r="G86" s="102"/>
      <c r="H86" s="110"/>
      <c r="I86" s="89"/>
      <c r="J86" s="102"/>
      <c r="K86" s="89"/>
      <c r="L86" s="102"/>
      <c r="M86" s="89"/>
      <c r="N86" s="102"/>
      <c r="O86" s="89">
        <v>23</v>
      </c>
      <c r="P86" s="104">
        <f t="shared" si="4"/>
        <v>0</v>
      </c>
      <c r="Q86" s="137"/>
      <c r="R86">
        <f t="shared" si="5"/>
        <v>0</v>
      </c>
    </row>
    <row r="87" spans="1:18" ht="12.75">
      <c r="A87" s="102">
        <v>80</v>
      </c>
      <c r="B87" s="102" t="s">
        <v>826</v>
      </c>
      <c r="C87" s="89" t="s">
        <v>124</v>
      </c>
      <c r="D87" s="102"/>
      <c r="E87" s="132"/>
      <c r="F87" s="136">
        <v>10</v>
      </c>
      <c r="G87" s="89"/>
      <c r="H87" s="91"/>
      <c r="I87" s="102"/>
      <c r="J87" s="102"/>
      <c r="K87" s="102"/>
      <c r="L87" s="102"/>
      <c r="M87" s="102"/>
      <c r="N87" s="102"/>
      <c r="O87" s="89">
        <v>35</v>
      </c>
      <c r="P87" s="104">
        <f t="shared" si="4"/>
        <v>350</v>
      </c>
      <c r="Q87" s="102"/>
      <c r="R87">
        <f t="shared" si="5"/>
        <v>10</v>
      </c>
    </row>
    <row r="88" spans="1:18" ht="12.75">
      <c r="A88" s="102">
        <v>81</v>
      </c>
      <c r="B88" s="102" t="s">
        <v>827</v>
      </c>
      <c r="C88" s="89" t="s">
        <v>124</v>
      </c>
      <c r="D88" s="102"/>
      <c r="E88" s="89"/>
      <c r="F88" s="132">
        <v>10</v>
      </c>
      <c r="G88" s="89"/>
      <c r="H88" s="91"/>
      <c r="I88" s="102"/>
      <c r="J88" s="102"/>
      <c r="K88" s="102"/>
      <c r="L88" s="102"/>
      <c r="M88" s="102"/>
      <c r="N88" s="102"/>
      <c r="O88" s="89">
        <v>89</v>
      </c>
      <c r="P88" s="104">
        <f>R88*O88</f>
        <v>890</v>
      </c>
      <c r="Q88" s="102"/>
      <c r="R88">
        <f t="shared" si="5"/>
        <v>10</v>
      </c>
    </row>
    <row r="89" spans="1:18" ht="12.75">
      <c r="A89" s="102">
        <v>82</v>
      </c>
      <c r="B89" s="117" t="s">
        <v>828</v>
      </c>
      <c r="C89" s="139" t="s">
        <v>7</v>
      </c>
      <c r="D89" s="102"/>
      <c r="E89" s="136"/>
      <c r="G89" s="89"/>
      <c r="H89" s="91"/>
      <c r="I89" s="89">
        <v>6</v>
      </c>
      <c r="J89" s="89"/>
      <c r="K89" s="89"/>
      <c r="L89" s="89"/>
      <c r="M89" s="89"/>
      <c r="N89" s="102"/>
      <c r="O89" s="89">
        <v>80</v>
      </c>
      <c r="P89" s="104">
        <f aca="true" t="shared" si="6" ref="P89:P95">R89*O89</f>
        <v>480</v>
      </c>
      <c r="Q89" s="102"/>
      <c r="R89">
        <f t="shared" si="5"/>
        <v>6</v>
      </c>
    </row>
    <row r="90" spans="1:18" ht="12.75">
      <c r="A90" s="102">
        <v>83</v>
      </c>
      <c r="B90" s="117" t="s">
        <v>829</v>
      </c>
      <c r="C90" s="139" t="s">
        <v>7</v>
      </c>
      <c r="D90" s="102"/>
      <c r="E90" s="89"/>
      <c r="F90" s="89"/>
      <c r="G90" s="89"/>
      <c r="H90" s="91"/>
      <c r="I90" s="89"/>
      <c r="J90" s="89"/>
      <c r="K90" s="89"/>
      <c r="L90" s="89"/>
      <c r="M90" s="89"/>
      <c r="N90" s="102"/>
      <c r="O90" s="89">
        <v>160</v>
      </c>
      <c r="P90" s="104">
        <f t="shared" si="6"/>
        <v>0</v>
      </c>
      <c r="Q90" s="102"/>
      <c r="R90">
        <f t="shared" si="5"/>
        <v>0</v>
      </c>
    </row>
    <row r="91" spans="1:18" ht="12.75">
      <c r="A91" s="102">
        <v>84</v>
      </c>
      <c r="B91" s="147" t="s">
        <v>830</v>
      </c>
      <c r="C91" s="148" t="s">
        <v>97</v>
      </c>
      <c r="D91" s="102"/>
      <c r="E91" s="89"/>
      <c r="F91" s="102"/>
      <c r="G91" s="102"/>
      <c r="H91" s="110"/>
      <c r="I91" s="102"/>
      <c r="J91" s="102"/>
      <c r="K91" s="102"/>
      <c r="L91" s="102"/>
      <c r="M91" s="102"/>
      <c r="N91" s="102"/>
      <c r="O91" s="139">
        <v>250</v>
      </c>
      <c r="P91" s="104">
        <f t="shared" si="6"/>
        <v>0</v>
      </c>
      <c r="Q91" s="102"/>
      <c r="R91">
        <f>F91+I91+K91+M91</f>
        <v>0</v>
      </c>
    </row>
    <row r="92" spans="1:18" ht="12.75">
      <c r="A92" s="102">
        <v>85</v>
      </c>
      <c r="B92" s="102" t="s">
        <v>831</v>
      </c>
      <c r="C92" s="89" t="s">
        <v>7</v>
      </c>
      <c r="D92" s="102"/>
      <c r="E92" s="89"/>
      <c r="F92" s="89"/>
      <c r="G92" s="89"/>
      <c r="H92" s="91"/>
      <c r="I92" s="89">
        <v>6</v>
      </c>
      <c r="J92" s="102"/>
      <c r="K92" s="89"/>
      <c r="L92" s="102"/>
      <c r="M92" s="89">
        <v>6</v>
      </c>
      <c r="N92" s="102"/>
      <c r="O92" s="89">
        <v>56</v>
      </c>
      <c r="P92" s="104">
        <f t="shared" si="6"/>
        <v>672</v>
      </c>
      <c r="Q92" s="102"/>
      <c r="R92">
        <f aca="true" t="shared" si="7" ref="R92:R99">F92+I92+K92+M92</f>
        <v>12</v>
      </c>
    </row>
    <row r="93" spans="1:18" ht="12.75">
      <c r="A93" s="102">
        <v>86</v>
      </c>
      <c r="B93" s="102" t="s">
        <v>832</v>
      </c>
      <c r="C93" s="89" t="s">
        <v>7</v>
      </c>
      <c r="D93" s="102"/>
      <c r="E93" s="89"/>
      <c r="F93" s="89"/>
      <c r="G93" s="102"/>
      <c r="H93" s="110"/>
      <c r="I93" s="89">
        <v>6</v>
      </c>
      <c r="J93" s="102"/>
      <c r="K93" s="89"/>
      <c r="L93" s="102"/>
      <c r="M93" s="89">
        <v>6</v>
      </c>
      <c r="N93" s="102"/>
      <c r="O93" s="89">
        <v>56</v>
      </c>
      <c r="P93" s="104">
        <f t="shared" si="6"/>
        <v>672</v>
      </c>
      <c r="Q93" s="102"/>
      <c r="R93">
        <f t="shared" si="7"/>
        <v>12</v>
      </c>
    </row>
    <row r="94" spans="1:18" ht="12.75">
      <c r="A94" s="102">
        <v>87</v>
      </c>
      <c r="B94" s="102" t="s">
        <v>833</v>
      </c>
      <c r="C94" s="89" t="s">
        <v>7</v>
      </c>
      <c r="D94" s="102"/>
      <c r="E94" s="141"/>
      <c r="F94" s="89"/>
      <c r="G94" s="102"/>
      <c r="H94" s="110"/>
      <c r="I94" s="89">
        <v>6</v>
      </c>
      <c r="J94" s="102"/>
      <c r="K94" s="89"/>
      <c r="L94" s="102"/>
      <c r="M94" s="89">
        <v>6</v>
      </c>
      <c r="N94" s="102"/>
      <c r="O94" s="89">
        <v>56</v>
      </c>
      <c r="P94" s="104">
        <f t="shared" si="6"/>
        <v>672</v>
      </c>
      <c r="Q94" s="102"/>
      <c r="R94">
        <f t="shared" si="7"/>
        <v>12</v>
      </c>
    </row>
    <row r="95" spans="1:18" ht="12.75">
      <c r="A95" s="102">
        <v>88</v>
      </c>
      <c r="B95" s="102" t="s">
        <v>834</v>
      </c>
      <c r="C95" s="89" t="s">
        <v>7</v>
      </c>
      <c r="D95" s="102"/>
      <c r="E95" s="89"/>
      <c r="F95" s="89"/>
      <c r="G95" s="102"/>
      <c r="H95" s="110"/>
      <c r="I95" s="89">
        <v>6</v>
      </c>
      <c r="J95" s="102"/>
      <c r="K95" s="89"/>
      <c r="L95" s="102"/>
      <c r="M95" s="89">
        <v>6</v>
      </c>
      <c r="N95" s="102"/>
      <c r="O95" s="89">
        <v>56</v>
      </c>
      <c r="P95" s="104">
        <f t="shared" si="6"/>
        <v>672</v>
      </c>
      <c r="Q95" s="102"/>
      <c r="R95">
        <f t="shared" si="7"/>
        <v>12</v>
      </c>
    </row>
    <row r="96" spans="1:18" ht="12.75">
      <c r="A96" s="102">
        <v>89</v>
      </c>
      <c r="B96" s="102" t="s">
        <v>835</v>
      </c>
      <c r="C96" s="89"/>
      <c r="D96" s="102"/>
      <c r="E96" s="89"/>
      <c r="F96" s="89"/>
      <c r="G96" s="102"/>
      <c r="H96" s="110"/>
      <c r="I96" s="102"/>
      <c r="J96" s="102"/>
      <c r="K96" s="102"/>
      <c r="L96" s="102"/>
      <c r="M96" s="102"/>
      <c r="N96" s="102"/>
      <c r="O96" s="132"/>
      <c r="P96" s="104">
        <f>R96*O96</f>
        <v>0</v>
      </c>
      <c r="Q96" s="137"/>
      <c r="R96">
        <f t="shared" si="7"/>
        <v>0</v>
      </c>
    </row>
    <row r="97" spans="1:18" ht="12.75">
      <c r="A97" s="102">
        <v>90</v>
      </c>
      <c r="B97" s="102" t="s">
        <v>836</v>
      </c>
      <c r="C97" s="89"/>
      <c r="D97" s="102"/>
      <c r="E97" s="89"/>
      <c r="F97" s="89"/>
      <c r="G97" s="102"/>
      <c r="H97" s="110"/>
      <c r="I97" s="102"/>
      <c r="J97" s="102"/>
      <c r="K97" s="102"/>
      <c r="L97" s="102"/>
      <c r="M97" s="102"/>
      <c r="N97" s="102"/>
      <c r="O97" s="89">
        <v>550</v>
      </c>
      <c r="P97" s="104">
        <f aca="true" t="shared" si="8" ref="P97:P104">R97*O97</f>
        <v>0</v>
      </c>
      <c r="Q97" s="137"/>
      <c r="R97">
        <f t="shared" si="7"/>
        <v>0</v>
      </c>
    </row>
    <row r="98" spans="1:18" ht="12.75">
      <c r="A98" s="102">
        <v>91</v>
      </c>
      <c r="B98" s="117" t="s">
        <v>837</v>
      </c>
      <c r="C98" s="139" t="s">
        <v>19</v>
      </c>
      <c r="D98" s="102"/>
      <c r="E98" s="89"/>
      <c r="F98" s="102"/>
      <c r="G98" s="102"/>
      <c r="H98" s="110"/>
      <c r="I98" s="102">
        <v>10</v>
      </c>
      <c r="J98" s="102"/>
      <c r="K98" s="102">
        <v>10</v>
      </c>
      <c r="L98" s="102"/>
      <c r="M98" s="102">
        <v>10</v>
      </c>
      <c r="N98" s="102"/>
      <c r="O98" s="89">
        <v>150</v>
      </c>
      <c r="P98" s="104">
        <f t="shared" si="8"/>
        <v>4500</v>
      </c>
      <c r="Q98" s="102"/>
      <c r="R98">
        <f t="shared" si="7"/>
        <v>30</v>
      </c>
    </row>
    <row r="99" spans="1:18" ht="12.75">
      <c r="A99" s="102">
        <v>92</v>
      </c>
      <c r="B99" s="117" t="s">
        <v>838</v>
      </c>
      <c r="C99" s="89" t="s">
        <v>19</v>
      </c>
      <c r="D99" s="102"/>
      <c r="E99" s="89"/>
      <c r="F99" s="102"/>
      <c r="G99" s="102"/>
      <c r="H99" s="110"/>
      <c r="I99" s="102">
        <v>10</v>
      </c>
      <c r="J99" s="102"/>
      <c r="K99" s="102">
        <v>10</v>
      </c>
      <c r="L99" s="102"/>
      <c r="M99" s="102">
        <v>10</v>
      </c>
      <c r="N99" s="102"/>
      <c r="O99" s="89">
        <v>300</v>
      </c>
      <c r="P99" s="104">
        <f t="shared" si="8"/>
        <v>9000</v>
      </c>
      <c r="Q99" s="102"/>
      <c r="R99">
        <f t="shared" si="7"/>
        <v>30</v>
      </c>
    </row>
    <row r="100" spans="1:18" ht="12.75">
      <c r="A100" s="102">
        <v>93</v>
      </c>
      <c r="B100" s="117" t="s">
        <v>839</v>
      </c>
      <c r="C100" s="89" t="s">
        <v>19</v>
      </c>
      <c r="D100" s="102"/>
      <c r="E100" s="89"/>
      <c r="F100" s="102"/>
      <c r="G100" s="102"/>
      <c r="H100" s="110"/>
      <c r="I100" s="102">
        <v>10</v>
      </c>
      <c r="J100" s="102"/>
      <c r="K100" s="102">
        <v>10</v>
      </c>
      <c r="L100" s="102"/>
      <c r="M100" s="102">
        <v>10</v>
      </c>
      <c r="N100" s="102"/>
      <c r="O100" s="89">
        <v>290</v>
      </c>
      <c r="P100" s="104">
        <f t="shared" si="8"/>
        <v>8700</v>
      </c>
      <c r="Q100" s="102"/>
      <c r="R100">
        <f>F100+I100+K100+M100</f>
        <v>30</v>
      </c>
    </row>
    <row r="101" spans="1:18" ht="12.75">
      <c r="A101" s="102">
        <v>94</v>
      </c>
      <c r="B101" s="117" t="s">
        <v>840</v>
      </c>
      <c r="C101" s="89" t="s">
        <v>586</v>
      </c>
      <c r="D101" s="102"/>
      <c r="E101" s="89"/>
      <c r="F101" s="102"/>
      <c r="G101" s="102"/>
      <c r="H101" s="110"/>
      <c r="I101" s="102"/>
      <c r="J101" s="102"/>
      <c r="K101" s="102">
        <v>12</v>
      </c>
      <c r="L101" s="102"/>
      <c r="M101" s="102"/>
      <c r="N101" s="102"/>
      <c r="O101" s="89">
        <v>40</v>
      </c>
      <c r="P101" s="104">
        <f t="shared" si="8"/>
        <v>480</v>
      </c>
      <c r="Q101" s="102"/>
      <c r="R101">
        <f aca="true" t="shared" si="9" ref="R101:R108">F101+I101+K101+M101</f>
        <v>12</v>
      </c>
    </row>
    <row r="102" spans="1:18" ht="12.75">
      <c r="A102" s="102">
        <v>95</v>
      </c>
      <c r="B102" s="117" t="s">
        <v>841</v>
      </c>
      <c r="C102" s="89" t="s">
        <v>586</v>
      </c>
      <c r="D102" s="102"/>
      <c r="E102" s="89"/>
      <c r="F102" s="102"/>
      <c r="G102" s="102"/>
      <c r="H102" s="110"/>
      <c r="I102" s="102"/>
      <c r="J102" s="102"/>
      <c r="K102" s="102">
        <v>12</v>
      </c>
      <c r="L102" s="102"/>
      <c r="M102" s="102"/>
      <c r="N102" s="102"/>
      <c r="O102" s="89">
        <v>45</v>
      </c>
      <c r="P102" s="104">
        <f t="shared" si="8"/>
        <v>540</v>
      </c>
      <c r="Q102" s="102"/>
      <c r="R102">
        <f t="shared" si="9"/>
        <v>12</v>
      </c>
    </row>
    <row r="103" spans="1:18" ht="12.75">
      <c r="A103" s="102">
        <v>96</v>
      </c>
      <c r="B103" s="117" t="s">
        <v>842</v>
      </c>
      <c r="C103" s="89" t="s">
        <v>586</v>
      </c>
      <c r="D103" s="102"/>
      <c r="E103" s="89"/>
      <c r="F103" s="102"/>
      <c r="G103" s="102"/>
      <c r="H103" s="110"/>
      <c r="I103" s="102"/>
      <c r="J103" s="102"/>
      <c r="K103" s="102">
        <v>12</v>
      </c>
      <c r="L103" s="102"/>
      <c r="M103" s="102"/>
      <c r="N103" s="102"/>
      <c r="O103" s="89">
        <v>50</v>
      </c>
      <c r="P103" s="104">
        <f t="shared" si="8"/>
        <v>600</v>
      </c>
      <c r="Q103" s="102"/>
      <c r="R103">
        <f t="shared" si="9"/>
        <v>12</v>
      </c>
    </row>
    <row r="104" spans="1:18" ht="12.75">
      <c r="A104" s="117">
        <v>97</v>
      </c>
      <c r="B104" s="102" t="s">
        <v>843</v>
      </c>
      <c r="C104" s="89" t="s">
        <v>97</v>
      </c>
      <c r="D104" s="102"/>
      <c r="E104" s="89"/>
      <c r="F104" s="102"/>
      <c r="G104" s="102"/>
      <c r="H104" s="110"/>
      <c r="I104" s="102"/>
      <c r="J104" s="102"/>
      <c r="K104" s="102">
        <v>3</v>
      </c>
      <c r="L104" s="102"/>
      <c r="M104" s="102">
        <v>3</v>
      </c>
      <c r="N104" s="102"/>
      <c r="O104" s="89">
        <v>500</v>
      </c>
      <c r="P104" s="104">
        <f t="shared" si="8"/>
        <v>3000</v>
      </c>
      <c r="Q104" s="102"/>
      <c r="R104">
        <f t="shared" si="9"/>
        <v>6</v>
      </c>
    </row>
    <row r="105" spans="1:18" ht="12.75">
      <c r="A105" s="117">
        <v>98</v>
      </c>
      <c r="B105" s="102" t="s">
        <v>844</v>
      </c>
      <c r="C105" s="89" t="s">
        <v>97</v>
      </c>
      <c r="D105" s="102"/>
      <c r="E105" s="89"/>
      <c r="F105" s="102"/>
      <c r="G105" s="102"/>
      <c r="H105" s="110"/>
      <c r="I105" s="102"/>
      <c r="J105" s="102"/>
      <c r="K105" s="102">
        <v>3</v>
      </c>
      <c r="L105" s="102"/>
      <c r="M105" s="102">
        <v>3</v>
      </c>
      <c r="N105" s="102"/>
      <c r="O105" s="89">
        <v>480</v>
      </c>
      <c r="P105" s="104">
        <f>R105*O105</f>
        <v>2880</v>
      </c>
      <c r="Q105" s="102"/>
      <c r="R105">
        <f t="shared" si="9"/>
        <v>6</v>
      </c>
    </row>
    <row r="106" spans="1:18" ht="12.75">
      <c r="A106" s="117">
        <v>99</v>
      </c>
      <c r="B106" s="102" t="s">
        <v>845</v>
      </c>
      <c r="C106" s="89" t="s">
        <v>97</v>
      </c>
      <c r="D106" s="102"/>
      <c r="E106" s="89"/>
      <c r="F106" s="102"/>
      <c r="G106" s="102"/>
      <c r="H106" s="110"/>
      <c r="I106" s="102"/>
      <c r="J106" s="102"/>
      <c r="K106" s="102">
        <v>2</v>
      </c>
      <c r="L106" s="102"/>
      <c r="M106" s="102">
        <v>2</v>
      </c>
      <c r="N106" s="102"/>
      <c r="O106" s="89">
        <v>500</v>
      </c>
      <c r="P106" s="104">
        <f aca="true" t="shared" si="10" ref="P106:P114">R106*O106</f>
        <v>2000</v>
      </c>
      <c r="Q106" s="102"/>
      <c r="R106">
        <f t="shared" si="9"/>
        <v>4</v>
      </c>
    </row>
    <row r="107" spans="1:18" ht="12.75">
      <c r="A107" s="117">
        <v>100</v>
      </c>
      <c r="B107" s="102" t="s">
        <v>846</v>
      </c>
      <c r="C107" s="89" t="s">
        <v>97</v>
      </c>
      <c r="D107" s="102"/>
      <c r="E107" s="148"/>
      <c r="F107" s="102"/>
      <c r="G107" s="102"/>
      <c r="H107" s="110"/>
      <c r="I107" s="102"/>
      <c r="J107" s="102"/>
      <c r="K107" s="102">
        <v>2</v>
      </c>
      <c r="L107" s="102"/>
      <c r="M107" s="102">
        <v>2</v>
      </c>
      <c r="N107" s="102"/>
      <c r="O107" s="89">
        <v>500</v>
      </c>
      <c r="P107" s="104">
        <f t="shared" si="10"/>
        <v>2000</v>
      </c>
      <c r="Q107" s="102"/>
      <c r="R107">
        <f t="shared" si="9"/>
        <v>4</v>
      </c>
    </row>
    <row r="108" spans="1:18" ht="12.75">
      <c r="A108" s="117">
        <v>101</v>
      </c>
      <c r="B108" s="102" t="s">
        <v>847</v>
      </c>
      <c r="C108" s="89" t="s">
        <v>97</v>
      </c>
      <c r="D108" s="102"/>
      <c r="E108" s="89"/>
      <c r="F108" s="102"/>
      <c r="G108" s="102"/>
      <c r="H108" s="110"/>
      <c r="I108" s="102">
        <v>2</v>
      </c>
      <c r="J108" s="102"/>
      <c r="K108" s="102"/>
      <c r="L108" s="102"/>
      <c r="M108" s="102">
        <v>2</v>
      </c>
      <c r="N108" s="102"/>
      <c r="O108" s="89">
        <v>1000</v>
      </c>
      <c r="P108" s="104">
        <f t="shared" si="10"/>
        <v>4000</v>
      </c>
      <c r="Q108" s="102"/>
      <c r="R108">
        <f t="shared" si="9"/>
        <v>4</v>
      </c>
    </row>
    <row r="109" spans="1:18" ht="12.75">
      <c r="A109" s="102">
        <v>102</v>
      </c>
      <c r="B109" s="102" t="s">
        <v>848</v>
      </c>
      <c r="C109" s="89" t="s">
        <v>97</v>
      </c>
      <c r="D109" s="102"/>
      <c r="E109" s="89"/>
      <c r="F109" s="102">
        <v>9</v>
      </c>
      <c r="G109" s="102"/>
      <c r="H109" s="110"/>
      <c r="I109" s="102"/>
      <c r="J109" s="102"/>
      <c r="K109" s="102"/>
      <c r="L109" s="102"/>
      <c r="M109" s="102"/>
      <c r="N109" s="102"/>
      <c r="O109" s="89">
        <v>3400</v>
      </c>
      <c r="P109" s="104">
        <f t="shared" si="10"/>
        <v>30600</v>
      </c>
      <c r="Q109" s="102"/>
      <c r="R109">
        <f>F109+I109+K109+M109</f>
        <v>9</v>
      </c>
    </row>
    <row r="110" spans="1:18" ht="12.75">
      <c r="A110" s="102">
        <v>103</v>
      </c>
      <c r="B110" s="102" t="s">
        <v>849</v>
      </c>
      <c r="C110" s="89" t="s">
        <v>26</v>
      </c>
      <c r="D110" s="102"/>
      <c r="E110" s="102"/>
      <c r="F110" s="89"/>
      <c r="G110" s="89"/>
      <c r="H110" s="91"/>
      <c r="I110" s="102">
        <v>5</v>
      </c>
      <c r="J110" s="102"/>
      <c r="K110" s="102"/>
      <c r="L110" s="102"/>
      <c r="M110" s="102">
        <v>5</v>
      </c>
      <c r="N110" s="102"/>
      <c r="O110" s="89">
        <v>90</v>
      </c>
      <c r="P110" s="104">
        <f t="shared" si="10"/>
        <v>900</v>
      </c>
      <c r="Q110" s="137"/>
      <c r="R110">
        <f aca="true" t="shared" si="11" ref="R110:R120">F110+I110+K110+M110</f>
        <v>10</v>
      </c>
    </row>
    <row r="111" spans="1:18" ht="12.75">
      <c r="A111" s="102">
        <v>104</v>
      </c>
      <c r="B111" s="102" t="s">
        <v>850</v>
      </c>
      <c r="C111" s="89" t="s">
        <v>26</v>
      </c>
      <c r="D111" s="102"/>
      <c r="E111" s="102"/>
      <c r="F111" s="89"/>
      <c r="G111" s="89"/>
      <c r="H111" s="91"/>
      <c r="I111" s="102">
        <v>5</v>
      </c>
      <c r="J111" s="102"/>
      <c r="K111" s="102"/>
      <c r="L111" s="102"/>
      <c r="M111" s="102">
        <v>5</v>
      </c>
      <c r="N111" s="102"/>
      <c r="O111" s="89">
        <v>80</v>
      </c>
      <c r="P111" s="104">
        <f t="shared" si="10"/>
        <v>800</v>
      </c>
      <c r="Q111" s="102"/>
      <c r="R111">
        <f t="shared" si="11"/>
        <v>10</v>
      </c>
    </row>
    <row r="112" spans="1:18" ht="12.75">
      <c r="A112" s="102">
        <v>105</v>
      </c>
      <c r="B112" s="102" t="s">
        <v>851</v>
      </c>
      <c r="C112" s="89" t="s">
        <v>19</v>
      </c>
      <c r="D112" s="102"/>
      <c r="E112" s="102"/>
      <c r="F112" s="102">
        <v>10</v>
      </c>
      <c r="G112" s="102"/>
      <c r="H112" s="110"/>
      <c r="I112" s="102">
        <v>10</v>
      </c>
      <c r="J112" s="102"/>
      <c r="K112" s="102">
        <v>10</v>
      </c>
      <c r="L112" s="102"/>
      <c r="M112" s="102">
        <v>10</v>
      </c>
      <c r="N112" s="102"/>
      <c r="O112" s="89">
        <v>80</v>
      </c>
      <c r="P112" s="104">
        <f t="shared" si="10"/>
        <v>3200</v>
      </c>
      <c r="Q112" s="102"/>
      <c r="R112">
        <f t="shared" si="11"/>
        <v>40</v>
      </c>
    </row>
    <row r="113" spans="1:18" ht="12.75">
      <c r="A113" s="102">
        <v>106</v>
      </c>
      <c r="B113" s="102" t="s">
        <v>852</v>
      </c>
      <c r="C113" s="89" t="s">
        <v>97</v>
      </c>
      <c r="D113" s="102"/>
      <c r="E113" s="102"/>
      <c r="F113" s="89"/>
      <c r="G113" s="89"/>
      <c r="H113" s="91"/>
      <c r="I113" s="102"/>
      <c r="J113" s="102"/>
      <c r="K113" s="102"/>
      <c r="L113" s="102"/>
      <c r="M113" s="102"/>
      <c r="N113" s="102"/>
      <c r="O113" s="89"/>
      <c r="P113" s="104">
        <f t="shared" si="10"/>
        <v>0</v>
      </c>
      <c r="Q113" s="102"/>
      <c r="R113">
        <f t="shared" si="11"/>
        <v>0</v>
      </c>
    </row>
    <row r="114" spans="1:18" ht="12.75">
      <c r="A114" s="102">
        <v>107</v>
      </c>
      <c r="B114" s="102" t="s">
        <v>853</v>
      </c>
      <c r="C114" s="89" t="s">
        <v>16</v>
      </c>
      <c r="D114" s="102"/>
      <c r="E114" s="102"/>
      <c r="F114" s="89">
        <v>100</v>
      </c>
      <c r="G114" s="102"/>
      <c r="H114" s="110"/>
      <c r="I114" s="89"/>
      <c r="J114" s="89"/>
      <c r="K114" s="89">
        <v>100</v>
      </c>
      <c r="L114" s="89"/>
      <c r="M114" s="89"/>
      <c r="N114" s="89"/>
      <c r="O114" s="89">
        <v>90</v>
      </c>
      <c r="P114" s="104">
        <f t="shared" si="10"/>
        <v>18000</v>
      </c>
      <c r="Q114" s="137"/>
      <c r="R114">
        <f t="shared" si="11"/>
        <v>200</v>
      </c>
    </row>
    <row r="115" spans="1:18" ht="12.75">
      <c r="A115" s="102">
        <v>108</v>
      </c>
      <c r="B115" s="117" t="s">
        <v>854</v>
      </c>
      <c r="C115" s="139" t="s">
        <v>7</v>
      </c>
      <c r="D115" s="102"/>
      <c r="E115" s="102"/>
      <c r="F115" s="89"/>
      <c r="G115" s="89"/>
      <c r="H115" s="91"/>
      <c r="I115" s="102">
        <v>12</v>
      </c>
      <c r="J115" s="102"/>
      <c r="K115" s="102"/>
      <c r="L115" s="102"/>
      <c r="M115" s="102">
        <v>12</v>
      </c>
      <c r="N115" s="102"/>
      <c r="O115" s="89">
        <v>800</v>
      </c>
      <c r="P115" s="104">
        <f>R115*O115</f>
        <v>19200</v>
      </c>
      <c r="Q115" s="102"/>
      <c r="R115">
        <f t="shared" si="11"/>
        <v>24</v>
      </c>
    </row>
    <row r="116" spans="1:18" ht="12.75">
      <c r="A116" s="102">
        <v>109</v>
      </c>
      <c r="B116" s="117" t="s">
        <v>855</v>
      </c>
      <c r="C116" s="139" t="s">
        <v>462</v>
      </c>
      <c r="D116" s="102"/>
      <c r="E116" s="102"/>
      <c r="F116" s="102"/>
      <c r="G116" s="102"/>
      <c r="H116" s="110"/>
      <c r="I116" s="102"/>
      <c r="J116" s="102"/>
      <c r="K116" s="102"/>
      <c r="L116" s="102"/>
      <c r="M116" s="102"/>
      <c r="N116" s="102"/>
      <c r="O116" s="139">
        <v>380</v>
      </c>
      <c r="P116" s="104">
        <f aca="true" t="shared" si="12" ref="P116:P126">R116*O116</f>
        <v>0</v>
      </c>
      <c r="Q116" s="102"/>
      <c r="R116">
        <f t="shared" si="11"/>
        <v>0</v>
      </c>
    </row>
    <row r="117" spans="1:18" ht="12.75">
      <c r="A117" s="102">
        <v>110</v>
      </c>
      <c r="B117" s="117" t="s">
        <v>856</v>
      </c>
      <c r="C117" s="89" t="s">
        <v>31</v>
      </c>
      <c r="D117" s="102"/>
      <c r="E117" s="102"/>
      <c r="F117" s="102"/>
      <c r="G117" s="102"/>
      <c r="H117" s="110"/>
      <c r="I117" s="102"/>
      <c r="J117" s="102"/>
      <c r="K117" s="102"/>
      <c r="L117" s="102"/>
      <c r="M117" s="102"/>
      <c r="N117" s="102"/>
      <c r="O117" s="89">
        <v>650</v>
      </c>
      <c r="P117" s="104">
        <f t="shared" si="12"/>
        <v>0</v>
      </c>
      <c r="Q117" s="102"/>
      <c r="R117">
        <f t="shared" si="11"/>
        <v>0</v>
      </c>
    </row>
    <row r="118" spans="1:18" ht="12.75">
      <c r="A118" s="88">
        <v>111</v>
      </c>
      <c r="B118" s="102" t="s">
        <v>857</v>
      </c>
      <c r="C118" s="89" t="s">
        <v>97</v>
      </c>
      <c r="D118" s="102"/>
      <c r="E118" s="102"/>
      <c r="F118" s="102">
        <v>100</v>
      </c>
      <c r="G118" s="102"/>
      <c r="H118" s="110"/>
      <c r="I118" s="102">
        <v>100</v>
      </c>
      <c r="J118" s="102"/>
      <c r="K118" s="102">
        <v>100</v>
      </c>
      <c r="L118" s="102"/>
      <c r="M118" s="102">
        <v>100</v>
      </c>
      <c r="N118" s="102"/>
      <c r="O118" s="89">
        <v>10.5</v>
      </c>
      <c r="P118" s="104">
        <f t="shared" si="12"/>
        <v>4200</v>
      </c>
      <c r="Q118" s="102"/>
      <c r="R118">
        <f t="shared" si="11"/>
        <v>400</v>
      </c>
    </row>
    <row r="119" spans="1:18" ht="12.75">
      <c r="A119" s="88">
        <v>112</v>
      </c>
      <c r="B119" s="117" t="s">
        <v>858</v>
      </c>
      <c r="C119" s="89" t="s">
        <v>16</v>
      </c>
      <c r="D119" s="102"/>
      <c r="E119" s="89"/>
      <c r="F119" s="89"/>
      <c r="G119" s="89"/>
      <c r="H119" s="89"/>
      <c r="I119" s="89">
        <v>1</v>
      </c>
      <c r="J119" s="89"/>
      <c r="K119" s="89"/>
      <c r="M119" s="149">
        <v>1</v>
      </c>
      <c r="N119" s="117"/>
      <c r="O119" s="89">
        <v>320</v>
      </c>
      <c r="P119" s="104">
        <f t="shared" si="12"/>
        <v>640</v>
      </c>
      <c r="Q119" s="111"/>
      <c r="R119">
        <f t="shared" si="11"/>
        <v>2</v>
      </c>
    </row>
    <row r="120" spans="1:18" ht="12.75">
      <c r="A120" s="88">
        <v>113</v>
      </c>
      <c r="B120" s="117" t="s">
        <v>859</v>
      </c>
      <c r="C120" s="89" t="s">
        <v>16</v>
      </c>
      <c r="D120" s="89"/>
      <c r="E120" s="150"/>
      <c r="F120" s="89"/>
      <c r="G120" s="89"/>
      <c r="H120" s="91"/>
      <c r="I120" s="89">
        <v>10</v>
      </c>
      <c r="J120" s="89"/>
      <c r="K120" s="89"/>
      <c r="L120" s="89"/>
      <c r="M120" s="89">
        <v>10</v>
      </c>
      <c r="N120" s="89"/>
      <c r="O120" s="89">
        <v>567</v>
      </c>
      <c r="P120" s="104">
        <f t="shared" si="12"/>
        <v>11340</v>
      </c>
      <c r="Q120" s="89"/>
      <c r="R120">
        <f t="shared" si="11"/>
        <v>20</v>
      </c>
    </row>
    <row r="121" spans="1:18" ht="12.75">
      <c r="A121" s="88">
        <v>114</v>
      </c>
      <c r="B121" s="117" t="s">
        <v>860</v>
      </c>
      <c r="C121" s="89" t="s">
        <v>16</v>
      </c>
      <c r="D121" s="102"/>
      <c r="E121" s="89"/>
      <c r="F121" s="89"/>
      <c r="G121" s="89"/>
      <c r="H121" s="89"/>
      <c r="I121" s="89">
        <v>15</v>
      </c>
      <c r="J121" s="89"/>
      <c r="K121" s="89"/>
      <c r="L121" s="149"/>
      <c r="M121" s="89">
        <v>15</v>
      </c>
      <c r="N121" s="117"/>
      <c r="O121" s="89">
        <v>826</v>
      </c>
      <c r="P121" s="104">
        <f t="shared" si="12"/>
        <v>24780</v>
      </c>
      <c r="Q121" s="89"/>
      <c r="R121">
        <f>F121+I121+K121+M121</f>
        <v>30</v>
      </c>
    </row>
    <row r="122" spans="1:18" ht="12.75">
      <c r="A122" s="88">
        <v>115</v>
      </c>
      <c r="B122" s="117" t="s">
        <v>861</v>
      </c>
      <c r="C122" s="89" t="s">
        <v>16</v>
      </c>
      <c r="D122" s="102"/>
      <c r="F122" s="89"/>
      <c r="G122" s="89"/>
      <c r="H122" s="89"/>
      <c r="I122" s="89">
        <v>5</v>
      </c>
      <c r="J122" s="89"/>
      <c r="K122" s="89"/>
      <c r="L122" s="149"/>
      <c r="M122" s="89">
        <v>5</v>
      </c>
      <c r="N122" s="117"/>
      <c r="O122" s="89">
        <v>937.32</v>
      </c>
      <c r="P122" s="104">
        <f t="shared" si="12"/>
        <v>9373.2</v>
      </c>
      <c r="Q122" s="89"/>
      <c r="R122">
        <f aca="true" t="shared" si="13" ref="R122:R129">F122+I122+K122+M122</f>
        <v>10</v>
      </c>
    </row>
    <row r="123" spans="1:18" ht="12.75">
      <c r="A123" s="88">
        <v>116</v>
      </c>
      <c r="B123" s="117" t="s">
        <v>862</v>
      </c>
      <c r="C123" s="89" t="s">
        <v>16</v>
      </c>
      <c r="D123" s="102"/>
      <c r="E123" s="89"/>
      <c r="F123" s="89"/>
      <c r="G123" s="89"/>
      <c r="H123" s="89"/>
      <c r="I123" s="89">
        <v>10</v>
      </c>
      <c r="J123" s="89"/>
      <c r="K123" s="89"/>
      <c r="L123" s="149"/>
      <c r="M123" s="89">
        <v>10</v>
      </c>
      <c r="N123" s="117"/>
      <c r="O123" s="89">
        <v>1372</v>
      </c>
      <c r="P123" s="104">
        <f t="shared" si="12"/>
        <v>27440</v>
      </c>
      <c r="Q123" s="89"/>
      <c r="R123">
        <f t="shared" si="13"/>
        <v>20</v>
      </c>
    </row>
    <row r="124" spans="1:18" ht="12.75">
      <c r="A124" s="88">
        <v>117</v>
      </c>
      <c r="B124" s="117" t="s">
        <v>863</v>
      </c>
      <c r="C124" s="89" t="s">
        <v>16</v>
      </c>
      <c r="D124" s="102"/>
      <c r="E124" s="89"/>
      <c r="F124" s="89"/>
      <c r="G124" s="89"/>
      <c r="H124" s="89"/>
      <c r="I124" s="89">
        <v>5</v>
      </c>
      <c r="J124" s="89"/>
      <c r="K124" s="89"/>
      <c r="L124" s="149"/>
      <c r="M124" s="89">
        <v>5</v>
      </c>
      <c r="N124" s="117"/>
      <c r="O124" s="89">
        <v>1841</v>
      </c>
      <c r="P124" s="104">
        <f t="shared" si="12"/>
        <v>18410</v>
      </c>
      <c r="Q124" s="89"/>
      <c r="R124">
        <f t="shared" si="13"/>
        <v>10</v>
      </c>
    </row>
    <row r="125" spans="1:18" ht="12.75">
      <c r="A125" s="88">
        <v>118</v>
      </c>
      <c r="B125" s="102" t="s">
        <v>864</v>
      </c>
      <c r="C125" s="89" t="s">
        <v>7</v>
      </c>
      <c r="D125" s="102"/>
      <c r="E125" s="102"/>
      <c r="F125" s="89"/>
      <c r="G125" s="102"/>
      <c r="H125" s="110"/>
      <c r="I125" s="102"/>
      <c r="J125" s="102"/>
      <c r="K125" s="102"/>
      <c r="L125" s="102"/>
      <c r="M125" s="102"/>
      <c r="N125" s="102"/>
      <c r="O125" s="89">
        <v>140</v>
      </c>
      <c r="P125" s="104">
        <f t="shared" si="12"/>
        <v>0</v>
      </c>
      <c r="Q125" s="137"/>
      <c r="R125">
        <f t="shared" si="13"/>
        <v>0</v>
      </c>
    </row>
    <row r="126" spans="1:18" ht="12.75">
      <c r="A126" s="88">
        <v>119</v>
      </c>
      <c r="B126" s="102" t="s">
        <v>865</v>
      </c>
      <c r="C126" s="89" t="s">
        <v>7</v>
      </c>
      <c r="D126" s="102"/>
      <c r="E126" s="102"/>
      <c r="F126" s="89"/>
      <c r="G126" s="102"/>
      <c r="H126" s="110"/>
      <c r="I126" s="102"/>
      <c r="J126" s="102"/>
      <c r="K126" s="102"/>
      <c r="L126" s="102"/>
      <c r="M126" s="102"/>
      <c r="N126" s="102"/>
      <c r="O126" s="89">
        <v>120</v>
      </c>
      <c r="P126" s="104">
        <f t="shared" si="12"/>
        <v>0</v>
      </c>
      <c r="Q126" s="102"/>
      <c r="R126">
        <f t="shared" si="13"/>
        <v>0</v>
      </c>
    </row>
    <row r="127" spans="1:18" ht="12.75">
      <c r="A127" s="88">
        <v>120</v>
      </c>
      <c r="B127" s="102" t="s">
        <v>866</v>
      </c>
      <c r="C127" s="89" t="s">
        <v>7</v>
      </c>
      <c r="D127" s="102"/>
      <c r="E127" s="102"/>
      <c r="F127" s="89"/>
      <c r="G127" s="102"/>
      <c r="H127" s="110"/>
      <c r="I127" s="102"/>
      <c r="J127" s="102"/>
      <c r="K127" s="102"/>
      <c r="L127" s="102"/>
      <c r="M127" s="102"/>
      <c r="N127" s="102"/>
      <c r="O127" s="132">
        <v>120</v>
      </c>
      <c r="P127" s="104">
        <f>R127*O127</f>
        <v>0</v>
      </c>
      <c r="Q127" s="102"/>
      <c r="R127">
        <f t="shared" si="13"/>
        <v>0</v>
      </c>
    </row>
    <row r="128" spans="1:18" ht="12.75">
      <c r="A128" s="88">
        <v>121</v>
      </c>
      <c r="B128" s="102" t="s">
        <v>867</v>
      </c>
      <c r="C128" s="89" t="s">
        <v>7</v>
      </c>
      <c r="D128" s="102"/>
      <c r="E128" s="102"/>
      <c r="F128" s="89"/>
      <c r="G128" s="102"/>
      <c r="H128" s="110"/>
      <c r="I128" s="102"/>
      <c r="J128" s="89"/>
      <c r="K128" s="102"/>
      <c r="L128" s="89"/>
      <c r="M128" s="102"/>
      <c r="N128" s="102"/>
      <c r="O128" s="89">
        <v>80</v>
      </c>
      <c r="P128" s="104">
        <f aca="true" t="shared" si="14" ref="P128:P135">R128*O128</f>
        <v>0</v>
      </c>
      <c r="Q128" s="137"/>
      <c r="R128">
        <f t="shared" si="13"/>
        <v>0</v>
      </c>
    </row>
    <row r="129" spans="1:18" ht="12.75">
      <c r="A129" s="88">
        <v>122</v>
      </c>
      <c r="B129" s="102" t="s">
        <v>868</v>
      </c>
      <c r="C129" s="89" t="s">
        <v>7</v>
      </c>
      <c r="D129" s="102"/>
      <c r="E129" s="102"/>
      <c r="F129" s="89"/>
      <c r="G129" s="102"/>
      <c r="H129" s="110"/>
      <c r="I129" s="102"/>
      <c r="J129" s="89"/>
      <c r="K129" s="102"/>
      <c r="L129" s="89"/>
      <c r="M129" s="102"/>
      <c r="N129" s="102"/>
      <c r="O129" s="89">
        <v>44</v>
      </c>
      <c r="P129" s="104">
        <f t="shared" si="14"/>
        <v>0</v>
      </c>
      <c r="Q129" s="137"/>
      <c r="R129">
        <f t="shared" si="13"/>
        <v>0</v>
      </c>
    </row>
    <row r="130" spans="1:18" ht="12.75">
      <c r="A130" s="88">
        <v>123</v>
      </c>
      <c r="B130" s="102" t="s">
        <v>869</v>
      </c>
      <c r="C130" s="89" t="s">
        <v>7</v>
      </c>
      <c r="D130" s="102"/>
      <c r="E130" s="102"/>
      <c r="F130" s="89"/>
      <c r="G130" s="102"/>
      <c r="H130" s="110"/>
      <c r="I130" s="102"/>
      <c r="J130" s="89"/>
      <c r="K130" s="102"/>
      <c r="L130" s="89"/>
      <c r="M130" s="102"/>
      <c r="N130" s="102"/>
      <c r="O130" s="89">
        <v>40</v>
      </c>
      <c r="P130" s="104">
        <f t="shared" si="14"/>
        <v>0</v>
      </c>
      <c r="Q130" s="137"/>
      <c r="R130">
        <f>F130+I130+K130+M130</f>
        <v>0</v>
      </c>
    </row>
    <row r="131" spans="1:18" ht="12.75">
      <c r="A131" s="88">
        <v>124</v>
      </c>
      <c r="B131" s="102" t="s">
        <v>870</v>
      </c>
      <c r="C131" s="89" t="s">
        <v>26</v>
      </c>
      <c r="D131" s="102"/>
      <c r="E131" s="102"/>
      <c r="F131" s="89"/>
      <c r="G131" s="102"/>
      <c r="H131" s="110"/>
      <c r="I131" s="102"/>
      <c r="J131" s="89"/>
      <c r="K131" s="102"/>
      <c r="L131" s="89"/>
      <c r="M131" s="102"/>
      <c r="N131" s="102"/>
      <c r="O131" s="89">
        <v>220</v>
      </c>
      <c r="P131" s="104">
        <f t="shared" si="14"/>
        <v>0</v>
      </c>
      <c r="Q131" s="137"/>
      <c r="R131">
        <f aca="true" t="shared" si="15" ref="R131:R138">F131+I131+K131+M131</f>
        <v>0</v>
      </c>
    </row>
    <row r="132" spans="1:18" ht="12.75">
      <c r="A132" s="88">
        <v>125</v>
      </c>
      <c r="B132" s="117" t="s">
        <v>871</v>
      </c>
      <c r="C132" s="89" t="s">
        <v>26</v>
      </c>
      <c r="D132" s="102"/>
      <c r="E132" s="102"/>
      <c r="F132" s="89"/>
      <c r="G132" s="102"/>
      <c r="H132" s="110"/>
      <c r="I132" s="102"/>
      <c r="J132" s="89"/>
      <c r="K132" s="102"/>
      <c r="L132" s="89"/>
      <c r="M132" s="102"/>
      <c r="N132" s="102"/>
      <c r="O132" s="89">
        <v>300</v>
      </c>
      <c r="P132" s="104">
        <f t="shared" si="14"/>
        <v>0</v>
      </c>
      <c r="Q132" s="137"/>
      <c r="R132">
        <f t="shared" si="15"/>
        <v>0</v>
      </c>
    </row>
    <row r="133" spans="1:18" ht="12.75">
      <c r="A133" s="88">
        <v>126</v>
      </c>
      <c r="B133" s="102" t="s">
        <v>872</v>
      </c>
      <c r="C133" s="89" t="s">
        <v>26</v>
      </c>
      <c r="D133" s="102"/>
      <c r="F133" s="89"/>
      <c r="G133" s="102"/>
      <c r="H133" s="110"/>
      <c r="I133" s="102"/>
      <c r="J133" s="89"/>
      <c r="K133" s="102"/>
      <c r="L133" s="89"/>
      <c r="M133" s="102"/>
      <c r="N133" s="102"/>
      <c r="O133" s="89">
        <v>175</v>
      </c>
      <c r="P133" s="104">
        <f t="shared" si="14"/>
        <v>0</v>
      </c>
      <c r="Q133" s="137"/>
      <c r="R133">
        <f t="shared" si="15"/>
        <v>0</v>
      </c>
    </row>
    <row r="134" spans="1:18" ht="21">
      <c r="A134" s="88">
        <v>127</v>
      </c>
      <c r="B134" s="116" t="s">
        <v>873</v>
      </c>
      <c r="C134" s="151" t="s">
        <v>19</v>
      </c>
      <c r="D134" s="102"/>
      <c r="E134" s="102"/>
      <c r="F134" s="89"/>
      <c r="G134" s="102"/>
      <c r="H134" s="110"/>
      <c r="I134" s="102">
        <v>5</v>
      </c>
      <c r="J134" s="89"/>
      <c r="K134" s="102">
        <v>5</v>
      </c>
      <c r="L134" s="89"/>
      <c r="M134" s="102">
        <v>5</v>
      </c>
      <c r="N134" s="102"/>
      <c r="O134" s="89">
        <v>110</v>
      </c>
      <c r="P134" s="104">
        <f t="shared" si="14"/>
        <v>1650</v>
      </c>
      <c r="Q134" s="137"/>
      <c r="R134">
        <f t="shared" si="15"/>
        <v>15</v>
      </c>
    </row>
    <row r="135" spans="1:18" ht="12.75">
      <c r="A135" s="88">
        <v>128</v>
      </c>
      <c r="B135" s="102" t="s">
        <v>874</v>
      </c>
      <c r="C135" s="152" t="s">
        <v>7</v>
      </c>
      <c r="D135" s="102"/>
      <c r="E135" s="102"/>
      <c r="F135" s="89"/>
      <c r="G135" s="102"/>
      <c r="H135" s="110"/>
      <c r="I135" s="102">
        <v>20</v>
      </c>
      <c r="J135" s="89"/>
      <c r="K135" s="102"/>
      <c r="L135" s="89"/>
      <c r="M135" s="102">
        <v>20</v>
      </c>
      <c r="N135" s="102"/>
      <c r="O135" s="89">
        <v>53.5</v>
      </c>
      <c r="P135" s="104">
        <f t="shared" si="14"/>
        <v>2140</v>
      </c>
      <c r="Q135" s="137"/>
      <c r="R135">
        <f t="shared" si="15"/>
        <v>40</v>
      </c>
    </row>
    <row r="136" spans="1:18" ht="12.75">
      <c r="A136" s="88">
        <v>129</v>
      </c>
      <c r="B136" s="102" t="s">
        <v>875</v>
      </c>
      <c r="C136" s="89" t="s">
        <v>91</v>
      </c>
      <c r="D136" s="102"/>
      <c r="E136" s="102"/>
      <c r="F136" s="89"/>
      <c r="G136" s="102"/>
      <c r="H136" s="110"/>
      <c r="I136" s="102"/>
      <c r="J136" s="89"/>
      <c r="K136" s="102">
        <v>1</v>
      </c>
      <c r="L136" s="89"/>
      <c r="M136" s="102"/>
      <c r="N136" s="102"/>
      <c r="O136" s="89">
        <v>1650</v>
      </c>
      <c r="P136" s="104">
        <f>R136*O136</f>
        <v>1650</v>
      </c>
      <c r="Q136" s="137"/>
      <c r="R136">
        <f t="shared" si="15"/>
        <v>1</v>
      </c>
    </row>
    <row r="137" spans="1:18" ht="12.75">
      <c r="A137" s="89">
        <v>130</v>
      </c>
      <c r="B137" s="153" t="s">
        <v>876</v>
      </c>
      <c r="C137" s="122" t="s">
        <v>7</v>
      </c>
      <c r="D137" s="102"/>
      <c r="E137" s="102"/>
      <c r="F137" s="89"/>
      <c r="G137" s="102"/>
      <c r="H137" s="110"/>
      <c r="I137" s="102">
        <v>500</v>
      </c>
      <c r="J137" s="89"/>
      <c r="K137" s="102"/>
      <c r="L137" s="89"/>
      <c r="M137" s="102">
        <v>500</v>
      </c>
      <c r="N137" s="102"/>
      <c r="O137" s="89">
        <v>5</v>
      </c>
      <c r="P137" s="104">
        <f>R137*O137</f>
        <v>5000</v>
      </c>
      <c r="Q137" s="137"/>
      <c r="R137">
        <f t="shared" si="15"/>
        <v>1000</v>
      </c>
    </row>
    <row r="138" spans="1:18" ht="21">
      <c r="A138" s="89">
        <v>131</v>
      </c>
      <c r="B138" s="116" t="s">
        <v>877</v>
      </c>
      <c r="C138" s="117" t="s">
        <v>124</v>
      </c>
      <c r="D138" s="89"/>
      <c r="E138" s="115"/>
      <c r="F138" s="89"/>
      <c r="G138" s="102"/>
      <c r="H138" s="110"/>
      <c r="I138" s="102"/>
      <c r="J138" s="102"/>
      <c r="K138" s="102"/>
      <c r="L138" s="102"/>
      <c r="M138" s="102"/>
      <c r="N138" s="102"/>
      <c r="O138" s="102"/>
      <c r="P138" s="104">
        <f>R138*O138</f>
        <v>0</v>
      </c>
      <c r="Q138" s="137"/>
      <c r="R138">
        <f t="shared" si="15"/>
        <v>0</v>
      </c>
    </row>
    <row r="139" spans="1:18" ht="12.75">
      <c r="A139" s="89">
        <v>132</v>
      </c>
      <c r="B139" s="153" t="s">
        <v>878</v>
      </c>
      <c r="C139" s="122"/>
      <c r="D139" s="130"/>
      <c r="E139" s="90"/>
      <c r="F139" s="125"/>
      <c r="G139" s="89"/>
      <c r="H139" s="91"/>
      <c r="I139" s="89"/>
      <c r="J139" s="89"/>
      <c r="K139" s="89"/>
      <c r="L139" s="89"/>
      <c r="M139" s="89"/>
      <c r="N139" s="92"/>
      <c r="O139" s="130">
        <v>1180</v>
      </c>
      <c r="P139" s="104">
        <f>R139*O139</f>
        <v>0</v>
      </c>
      <c r="Q139" s="111"/>
      <c r="R139">
        <f>F139+I139+K139+M139</f>
        <v>0</v>
      </c>
    </row>
    <row r="140" spans="1:18" ht="12.75">
      <c r="A140" s="88">
        <v>133</v>
      </c>
      <c r="B140" s="153" t="s">
        <v>879</v>
      </c>
      <c r="C140" s="122"/>
      <c r="D140" s="130"/>
      <c r="E140" s="90"/>
      <c r="F140" s="125"/>
      <c r="G140" s="89"/>
      <c r="H140" s="91"/>
      <c r="I140" s="89"/>
      <c r="J140" s="89"/>
      <c r="K140" s="89"/>
      <c r="L140" s="89"/>
      <c r="M140" s="89"/>
      <c r="N140" s="92"/>
      <c r="O140" s="130"/>
      <c r="P140" s="104">
        <f>R140*O140</f>
        <v>0</v>
      </c>
      <c r="Q140" s="111"/>
      <c r="R140">
        <f>F140+I140+K140+M140</f>
        <v>0</v>
      </c>
    </row>
    <row r="141" spans="1:17" ht="12.75">
      <c r="A141" s="88"/>
      <c r="B141" s="88"/>
      <c r="C141" s="122"/>
      <c r="D141" s="130"/>
      <c r="E141" s="154"/>
      <c r="F141" s="125"/>
      <c r="G141" s="89"/>
      <c r="H141" s="91"/>
      <c r="I141" s="89"/>
      <c r="J141" s="89"/>
      <c r="K141" s="89"/>
      <c r="L141" s="89"/>
      <c r="M141" s="89"/>
      <c r="N141" s="92"/>
      <c r="O141" s="130"/>
      <c r="P141" s="155">
        <f>SUM(P4:P140)</f>
        <v>1288410.76</v>
      </c>
      <c r="Q141" s="111"/>
    </row>
    <row r="142" spans="1:17" ht="12.75">
      <c r="A142" s="88"/>
      <c r="B142" s="88"/>
      <c r="C142" s="88"/>
      <c r="D142" s="89"/>
      <c r="E142" s="150"/>
      <c r="F142" s="89"/>
      <c r="G142" s="89"/>
      <c r="H142" s="91"/>
      <c r="I142" s="89"/>
      <c r="J142" s="89"/>
      <c r="K142" s="89"/>
      <c r="L142" s="89"/>
      <c r="M142" s="89"/>
      <c r="N142" s="89"/>
      <c r="O142" s="89"/>
      <c r="P142" s="89"/>
      <c r="Q142" s="89"/>
    </row>
  </sheetData>
  <sheetProtection/>
  <mergeCells count="8">
    <mergeCell ref="A1:P1"/>
    <mergeCell ref="A2:A3"/>
    <mergeCell ref="B2:B3"/>
    <mergeCell ref="C2:C3"/>
    <mergeCell ref="F2:G2"/>
    <mergeCell ref="I2:J2"/>
    <mergeCell ref="K2:L2"/>
    <mergeCell ref="M2:N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7">
      <selection activeCell="D8" sqref="D8"/>
    </sheetView>
  </sheetViews>
  <sheetFormatPr defaultColWidth="9.140625" defaultRowHeight="22.5" customHeight="1"/>
  <cols>
    <col min="1" max="1" width="12.140625" style="452" customWidth="1"/>
    <col min="2" max="2" width="41.8515625" style="452" customWidth="1"/>
    <col min="3" max="3" width="28.140625" style="452" customWidth="1"/>
    <col min="4" max="4" width="45.8515625" style="452" customWidth="1"/>
    <col min="5" max="5" width="14.8515625" style="452" customWidth="1"/>
    <col min="6" max="16384" width="9.140625" style="452" customWidth="1"/>
  </cols>
  <sheetData>
    <row r="2" spans="1:4" ht="25.5" customHeight="1">
      <c r="A2" s="451" t="s">
        <v>1734</v>
      </c>
      <c r="B2" s="451"/>
      <c r="C2" s="451"/>
      <c r="D2" s="451"/>
    </row>
    <row r="3" spans="1:4" ht="24.75" customHeight="1">
      <c r="A3" s="453" t="s">
        <v>1735</v>
      </c>
      <c r="B3" s="453"/>
      <c r="C3" s="453"/>
      <c r="D3" s="453"/>
    </row>
    <row r="4" spans="1:4" ht="22.5" customHeight="1">
      <c r="A4" s="454"/>
      <c r="B4" s="454"/>
      <c r="C4" s="454"/>
      <c r="D4" s="454"/>
    </row>
    <row r="5" spans="1:4" s="309" customFormat="1" ht="38.25" customHeight="1">
      <c r="A5" s="455" t="s">
        <v>881</v>
      </c>
      <c r="B5" s="249" t="s">
        <v>487</v>
      </c>
      <c r="C5" s="455" t="s">
        <v>662</v>
      </c>
      <c r="D5" s="455" t="s">
        <v>1736</v>
      </c>
    </row>
    <row r="6" spans="1:4" s="309" customFormat="1" ht="26.25" customHeight="1">
      <c r="A6" s="329">
        <v>1</v>
      </c>
      <c r="B6" s="456" t="s">
        <v>1737</v>
      </c>
      <c r="C6" s="457">
        <f>'[1]ปรับปรุงสิ่งปลูกสร้าง'!H15</f>
        <v>275000</v>
      </c>
      <c r="D6" s="458"/>
    </row>
    <row r="7" spans="1:4" s="309" customFormat="1" ht="29.25" customHeight="1">
      <c r="A7" s="459">
        <v>2</v>
      </c>
      <c r="B7" s="460" t="s">
        <v>1738</v>
      </c>
      <c r="C7" s="461">
        <f>'[1]ครุภัณฑ์งานบ้านฯ'!H12</f>
        <v>49500</v>
      </c>
      <c r="D7" s="462"/>
    </row>
    <row r="8" spans="1:4" s="309" customFormat="1" ht="27.75" customHeight="1">
      <c r="A8" s="459">
        <v>3</v>
      </c>
      <c r="B8" s="460" t="s">
        <v>1739</v>
      </c>
      <c r="C8" s="461">
        <f>'[1]ครุภัณฑ์ สนง.'!H27</f>
        <v>134260</v>
      </c>
      <c r="D8" s="462"/>
    </row>
    <row r="9" spans="1:4" s="309" customFormat="1" ht="27" customHeight="1">
      <c r="A9" s="459">
        <v>4</v>
      </c>
      <c r="B9" s="460" t="s">
        <v>1740</v>
      </c>
      <c r="C9" s="461">
        <f>'[1]ครุภัณฑ์การแพทย์'!I16</f>
        <v>2221774</v>
      </c>
      <c r="D9" s="462"/>
    </row>
    <row r="10" spans="1:4" s="309" customFormat="1" ht="27" customHeight="1">
      <c r="A10" s="459">
        <v>5</v>
      </c>
      <c r="B10" s="460" t="s">
        <v>1741</v>
      </c>
      <c r="C10" s="461">
        <f>'[1]ครุภัณฑ์คอมพิวเตอร์ '!H14</f>
        <v>508200</v>
      </c>
      <c r="D10" s="462"/>
    </row>
    <row r="11" spans="1:4" s="309" customFormat="1" ht="27" customHeight="1">
      <c r="A11" s="459">
        <v>6</v>
      </c>
      <c r="B11" s="460" t="s">
        <v>1742</v>
      </c>
      <c r="C11" s="461">
        <f>'[1]ครุภัณฑ์ไฟฟ้า'!H17</f>
        <v>88900</v>
      </c>
      <c r="D11" s="462"/>
    </row>
    <row r="12" spans="1:4" s="309" customFormat="1" ht="31.5" customHeight="1">
      <c r="A12" s="459">
        <v>7</v>
      </c>
      <c r="B12" s="463" t="s">
        <v>1743</v>
      </c>
      <c r="C12" s="464">
        <f>'[1]งบค่าเสื่อม 80%'!I27+'[1]งบค่าเสื่อม 10%'!I9</f>
        <v>5108750</v>
      </c>
      <c r="D12" s="465"/>
    </row>
    <row r="13" spans="1:4" s="309" customFormat="1" ht="35.25" customHeight="1">
      <c r="A13" s="466"/>
      <c r="B13" s="467" t="s">
        <v>972</v>
      </c>
      <c r="C13" s="468">
        <f>SUM(C6:C12)</f>
        <v>8386384</v>
      </c>
      <c r="D13" s="464">
        <f>SUM(D6:D9)</f>
        <v>0</v>
      </c>
    </row>
    <row r="14" s="309" customFormat="1" ht="22.5" customHeight="1"/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0" customWidth="1"/>
    <col min="2" max="2" width="29.7109375" style="0" customWidth="1"/>
    <col min="3" max="3" width="5.7109375" style="0" customWidth="1"/>
    <col min="4" max="5" width="8.57421875" style="0" customWidth="1"/>
    <col min="7" max="7" width="8.140625" style="0" customWidth="1"/>
    <col min="9" max="9" width="8.421875" style="0" customWidth="1"/>
    <col min="11" max="11" width="8.140625" style="0" customWidth="1"/>
    <col min="13" max="13" width="7.421875" style="0" customWidth="1"/>
    <col min="14" max="14" width="7.28125" style="0" customWidth="1"/>
    <col min="15" max="15" width="9.421875" style="0" customWidth="1"/>
    <col min="16" max="16" width="8.421875" style="0" customWidth="1"/>
  </cols>
  <sheetData>
    <row r="1" spans="1:15" ht="12.75">
      <c r="A1" s="417" t="s">
        <v>880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</row>
    <row r="2" spans="1:16" ht="21.75" customHeight="1">
      <c r="A2" s="409" t="s">
        <v>881</v>
      </c>
      <c r="B2" s="409" t="s">
        <v>882</v>
      </c>
      <c r="C2" s="418" t="s">
        <v>655</v>
      </c>
      <c r="D2" s="124" t="s">
        <v>883</v>
      </c>
      <c r="E2" s="124" t="s">
        <v>884</v>
      </c>
      <c r="F2" s="410" t="s">
        <v>538</v>
      </c>
      <c r="G2" s="410"/>
      <c r="H2" s="410" t="s">
        <v>539</v>
      </c>
      <c r="I2" s="410"/>
      <c r="J2" s="410" t="s">
        <v>540</v>
      </c>
      <c r="K2" s="410"/>
      <c r="L2" s="410" t="s">
        <v>541</v>
      </c>
      <c r="M2" s="410"/>
      <c r="N2" s="124" t="s">
        <v>658</v>
      </c>
      <c r="O2" s="124" t="s">
        <v>659</v>
      </c>
      <c r="P2" s="124" t="s">
        <v>659</v>
      </c>
    </row>
    <row r="3" spans="1:16" ht="12.75">
      <c r="A3" s="409"/>
      <c r="B3" s="409"/>
      <c r="C3" s="419"/>
      <c r="D3" s="111" t="s">
        <v>885</v>
      </c>
      <c r="E3" s="111" t="s">
        <v>661</v>
      </c>
      <c r="F3" s="89" t="s">
        <v>662</v>
      </c>
      <c r="G3" s="89" t="s">
        <v>886</v>
      </c>
      <c r="H3" s="89" t="s">
        <v>662</v>
      </c>
      <c r="I3" s="89" t="s">
        <v>886</v>
      </c>
      <c r="J3" s="89" t="s">
        <v>662</v>
      </c>
      <c r="K3" s="89" t="s">
        <v>886</v>
      </c>
      <c r="L3" s="89" t="s">
        <v>662</v>
      </c>
      <c r="M3" s="89" t="s">
        <v>886</v>
      </c>
      <c r="N3" s="111" t="s">
        <v>535</v>
      </c>
      <c r="O3" s="111" t="s">
        <v>662</v>
      </c>
      <c r="P3" s="111" t="s">
        <v>664</v>
      </c>
    </row>
    <row r="4" spans="1:16" ht="12.75">
      <c r="A4" s="102">
        <v>1</v>
      </c>
      <c r="B4" s="102" t="s">
        <v>887</v>
      </c>
      <c r="C4" s="89" t="s">
        <v>16</v>
      </c>
      <c r="D4" s="102"/>
      <c r="E4" s="102"/>
      <c r="F4" s="89"/>
      <c r="G4" s="89"/>
      <c r="H4" s="89"/>
      <c r="I4" s="89"/>
      <c r="J4" s="141"/>
      <c r="K4" s="89"/>
      <c r="L4" s="89"/>
      <c r="M4" s="89"/>
      <c r="N4" s="89">
        <v>920</v>
      </c>
      <c r="O4" s="132">
        <f>N4*H4</f>
        <v>0</v>
      </c>
      <c r="P4" s="132"/>
    </row>
    <row r="5" spans="1:16" ht="12.75">
      <c r="A5" s="102">
        <v>2</v>
      </c>
      <c r="B5" s="102" t="s">
        <v>888</v>
      </c>
      <c r="C5" s="89" t="s">
        <v>16</v>
      </c>
      <c r="D5" s="102"/>
      <c r="E5" s="102"/>
      <c r="F5" s="89"/>
      <c r="G5" s="89"/>
      <c r="H5" s="89"/>
      <c r="I5" s="89"/>
      <c r="J5" s="89"/>
      <c r="K5" s="89"/>
      <c r="L5" s="89"/>
      <c r="M5" s="89"/>
      <c r="N5" s="132">
        <v>1200</v>
      </c>
      <c r="O5" s="132">
        <f aca="true" t="shared" si="0" ref="O5:O68">N5*H5</f>
        <v>0</v>
      </c>
      <c r="P5" s="132"/>
    </row>
    <row r="6" spans="1:16" ht="12.75">
      <c r="A6" s="102">
        <v>3</v>
      </c>
      <c r="B6" s="102" t="s">
        <v>889</v>
      </c>
      <c r="C6" s="89" t="s">
        <v>97</v>
      </c>
      <c r="D6" s="102"/>
      <c r="E6" s="102"/>
      <c r="F6" s="89"/>
      <c r="G6" s="89"/>
      <c r="H6" s="89">
        <v>600</v>
      </c>
      <c r="I6" s="89"/>
      <c r="J6" s="89"/>
      <c r="K6" s="89"/>
      <c r="L6" s="89"/>
      <c r="M6" s="89"/>
      <c r="N6" s="89">
        <v>88</v>
      </c>
      <c r="O6" s="132">
        <f t="shared" si="0"/>
        <v>52800</v>
      </c>
      <c r="P6" s="132"/>
    </row>
    <row r="7" spans="1:16" ht="12.75">
      <c r="A7" s="102">
        <v>4</v>
      </c>
      <c r="B7" s="102" t="s">
        <v>890</v>
      </c>
      <c r="C7" s="89" t="s">
        <v>83</v>
      </c>
      <c r="D7" s="102"/>
      <c r="E7" s="102"/>
      <c r="F7" s="89"/>
      <c r="G7" s="89"/>
      <c r="H7" s="89">
        <v>110</v>
      </c>
      <c r="I7" s="89"/>
      <c r="J7" s="89"/>
      <c r="K7" s="89"/>
      <c r="L7" s="89"/>
      <c r="M7" s="89"/>
      <c r="N7" s="89">
        <v>230</v>
      </c>
      <c r="O7" s="132">
        <f t="shared" si="0"/>
        <v>25300</v>
      </c>
      <c r="P7" s="132"/>
    </row>
    <row r="8" spans="1:16" ht="12.75">
      <c r="A8" s="102">
        <v>5</v>
      </c>
      <c r="B8" s="102" t="s">
        <v>891</v>
      </c>
      <c r="C8" s="89" t="s">
        <v>83</v>
      </c>
      <c r="D8" s="102"/>
      <c r="E8" s="102"/>
      <c r="F8" s="89"/>
      <c r="G8" s="89"/>
      <c r="H8" s="89">
        <v>20</v>
      </c>
      <c r="I8" s="89"/>
      <c r="J8" s="89"/>
      <c r="K8" s="89"/>
      <c r="L8" s="89"/>
      <c r="M8" s="89"/>
      <c r="N8" s="89">
        <v>320</v>
      </c>
      <c r="O8" s="132">
        <f t="shared" si="0"/>
        <v>6400</v>
      </c>
      <c r="P8" s="89"/>
    </row>
    <row r="9" spans="1:16" ht="12.75">
      <c r="A9" s="102">
        <v>6</v>
      </c>
      <c r="B9" s="102" t="s">
        <v>892</v>
      </c>
      <c r="C9" s="89" t="s">
        <v>83</v>
      </c>
      <c r="D9" s="102"/>
      <c r="E9" s="102"/>
      <c r="F9" s="89"/>
      <c r="G9" s="89"/>
      <c r="H9" s="89"/>
      <c r="I9" s="89"/>
      <c r="J9" s="89"/>
      <c r="K9" s="89"/>
      <c r="L9" s="89"/>
      <c r="M9" s="89"/>
      <c r="N9" s="89">
        <v>320</v>
      </c>
      <c r="O9" s="132">
        <f t="shared" si="0"/>
        <v>0</v>
      </c>
      <c r="P9" s="89"/>
    </row>
    <row r="10" spans="1:16" ht="12.75">
      <c r="A10" s="102">
        <v>7</v>
      </c>
      <c r="B10" s="102" t="s">
        <v>893</v>
      </c>
      <c r="C10" s="89" t="s">
        <v>83</v>
      </c>
      <c r="D10" s="102"/>
      <c r="E10" s="102"/>
      <c r="F10" s="89"/>
      <c r="G10" s="89"/>
      <c r="H10" s="89">
        <v>100</v>
      </c>
      <c r="I10" s="89"/>
      <c r="J10" s="89"/>
      <c r="K10" s="89"/>
      <c r="L10" s="89"/>
      <c r="M10" s="89"/>
      <c r="N10" s="89">
        <v>320</v>
      </c>
      <c r="O10" s="132">
        <f t="shared" si="0"/>
        <v>32000</v>
      </c>
      <c r="P10" s="132"/>
    </row>
    <row r="11" spans="1:16" ht="12.75">
      <c r="A11" s="102">
        <v>8</v>
      </c>
      <c r="B11" s="102" t="s">
        <v>894</v>
      </c>
      <c r="C11" s="89" t="s">
        <v>83</v>
      </c>
      <c r="D11" s="102"/>
      <c r="E11" s="102"/>
      <c r="F11" s="141"/>
      <c r="G11" s="89"/>
      <c r="H11" s="89">
        <v>70</v>
      </c>
      <c r="I11" s="89"/>
      <c r="J11" s="89"/>
      <c r="K11" s="89"/>
      <c r="L11" s="89"/>
      <c r="M11" s="89"/>
      <c r="N11" s="89">
        <v>320</v>
      </c>
      <c r="O11" s="132">
        <f t="shared" si="0"/>
        <v>22400</v>
      </c>
      <c r="P11" s="132"/>
    </row>
    <row r="12" spans="1:16" ht="12.75">
      <c r="A12" s="102">
        <v>9</v>
      </c>
      <c r="B12" s="102" t="s">
        <v>895</v>
      </c>
      <c r="C12" s="89" t="s">
        <v>83</v>
      </c>
      <c r="E12" s="102"/>
      <c r="F12" s="89"/>
      <c r="G12" s="89"/>
      <c r="H12" s="89">
        <v>20</v>
      </c>
      <c r="I12" s="89"/>
      <c r="J12" s="89"/>
      <c r="K12" s="89"/>
      <c r="L12" s="89"/>
      <c r="M12" s="89"/>
      <c r="N12" s="89">
        <v>460</v>
      </c>
      <c r="O12" s="132">
        <f t="shared" si="0"/>
        <v>9200</v>
      </c>
      <c r="P12" s="132"/>
    </row>
    <row r="13" spans="1:16" ht="12.75">
      <c r="A13" s="102">
        <v>10</v>
      </c>
      <c r="B13" s="102" t="s">
        <v>896</v>
      </c>
      <c r="C13" s="89" t="s">
        <v>83</v>
      </c>
      <c r="D13" s="102"/>
      <c r="E13" s="102"/>
      <c r="F13" s="89"/>
      <c r="G13" s="89"/>
      <c r="H13" s="89">
        <v>30</v>
      </c>
      <c r="I13" s="89"/>
      <c r="J13" s="89"/>
      <c r="K13" s="89"/>
      <c r="L13" s="89"/>
      <c r="M13" s="89"/>
      <c r="N13" s="89">
        <v>460</v>
      </c>
      <c r="O13" s="132">
        <f t="shared" si="0"/>
        <v>13800</v>
      </c>
      <c r="P13" s="132"/>
    </row>
    <row r="14" spans="1:16" ht="12.75">
      <c r="A14" s="102">
        <v>11</v>
      </c>
      <c r="B14" s="102" t="s">
        <v>897</v>
      </c>
      <c r="C14" s="89" t="s">
        <v>898</v>
      </c>
      <c r="D14" s="102"/>
      <c r="E14" s="102"/>
      <c r="F14" s="89"/>
      <c r="G14" s="89"/>
      <c r="H14" s="89">
        <v>15</v>
      </c>
      <c r="I14" s="89"/>
      <c r="J14" s="89"/>
      <c r="K14" s="89"/>
      <c r="L14" s="89"/>
      <c r="M14" s="89"/>
      <c r="N14" s="89">
        <v>2500</v>
      </c>
      <c r="O14" s="132">
        <f t="shared" si="0"/>
        <v>37500</v>
      </c>
      <c r="P14" s="132"/>
    </row>
    <row r="15" spans="1:16" ht="12.75">
      <c r="A15" s="102">
        <v>12</v>
      </c>
      <c r="B15" s="102" t="s">
        <v>899</v>
      </c>
      <c r="C15" s="89" t="s">
        <v>26</v>
      </c>
      <c r="D15" s="102"/>
      <c r="E15" s="102"/>
      <c r="F15" s="89"/>
      <c r="G15" s="89"/>
      <c r="H15" s="89">
        <v>40</v>
      </c>
      <c r="I15" s="89"/>
      <c r="J15" s="89"/>
      <c r="K15" s="89"/>
      <c r="L15" s="89"/>
      <c r="M15" s="89"/>
      <c r="N15" s="89">
        <v>400</v>
      </c>
      <c r="O15" s="132">
        <f t="shared" si="0"/>
        <v>16000</v>
      </c>
      <c r="P15" s="132"/>
    </row>
    <row r="16" spans="1:16" ht="12.75">
      <c r="A16" s="102">
        <v>13</v>
      </c>
      <c r="B16" s="102" t="s">
        <v>900</v>
      </c>
      <c r="C16" s="89" t="s">
        <v>26</v>
      </c>
      <c r="D16" s="102"/>
      <c r="E16" s="102"/>
      <c r="F16" s="89"/>
      <c r="G16" s="89"/>
      <c r="H16" s="89">
        <v>10</v>
      </c>
      <c r="I16" s="89"/>
      <c r="J16" s="89"/>
      <c r="K16" s="89"/>
      <c r="L16" s="89"/>
      <c r="M16" s="89"/>
      <c r="N16" s="89">
        <v>400</v>
      </c>
      <c r="O16" s="132">
        <f t="shared" si="0"/>
        <v>4000</v>
      </c>
      <c r="P16" s="132"/>
    </row>
    <row r="17" spans="1:16" ht="21">
      <c r="A17" s="102">
        <v>14</v>
      </c>
      <c r="B17" s="116" t="s">
        <v>901</v>
      </c>
      <c r="C17" s="102" t="s">
        <v>3</v>
      </c>
      <c r="D17" s="102"/>
      <c r="E17" s="102"/>
      <c r="F17" s="89"/>
      <c r="G17" s="89"/>
      <c r="H17" s="89">
        <v>10</v>
      </c>
      <c r="I17" s="89"/>
      <c r="J17" s="89"/>
      <c r="K17" s="89"/>
      <c r="L17" s="89"/>
      <c r="M17" s="89"/>
      <c r="N17" s="89">
        <v>410</v>
      </c>
      <c r="O17" s="132">
        <f t="shared" si="0"/>
        <v>4100</v>
      </c>
      <c r="P17" s="132"/>
    </row>
    <row r="18" spans="1:16" ht="21">
      <c r="A18" s="102">
        <v>15</v>
      </c>
      <c r="B18" s="116" t="s">
        <v>902</v>
      </c>
      <c r="C18" s="102" t="s">
        <v>3</v>
      </c>
      <c r="D18" s="102"/>
      <c r="E18" s="102"/>
      <c r="F18" s="89"/>
      <c r="G18" s="89"/>
      <c r="H18" s="89">
        <v>10</v>
      </c>
      <c r="I18" s="89"/>
      <c r="J18" s="89"/>
      <c r="K18" s="89"/>
      <c r="L18" s="89"/>
      <c r="M18" s="89"/>
      <c r="N18" s="89">
        <v>410</v>
      </c>
      <c r="O18" s="132">
        <f t="shared" si="0"/>
        <v>4100</v>
      </c>
      <c r="P18" s="132"/>
    </row>
    <row r="19" spans="1:16" ht="21">
      <c r="A19" s="102">
        <v>16</v>
      </c>
      <c r="B19" s="116" t="s">
        <v>903</v>
      </c>
      <c r="C19" s="102" t="s">
        <v>97</v>
      </c>
      <c r="D19" s="102"/>
      <c r="E19" s="102"/>
      <c r="F19" s="89"/>
      <c r="G19" s="89"/>
      <c r="H19" s="89">
        <v>10</v>
      </c>
      <c r="I19" s="89"/>
      <c r="J19" s="89"/>
      <c r="K19" s="89"/>
      <c r="L19" s="89"/>
      <c r="M19" s="89"/>
      <c r="N19" s="89">
        <v>540</v>
      </c>
      <c r="O19" s="132">
        <f t="shared" si="0"/>
        <v>5400</v>
      </c>
      <c r="P19" s="132"/>
    </row>
    <row r="20" spans="1:16" ht="21">
      <c r="A20" s="102">
        <v>17</v>
      </c>
      <c r="B20" s="116" t="s">
        <v>904</v>
      </c>
      <c r="C20" s="102" t="s">
        <v>97</v>
      </c>
      <c r="D20" s="102"/>
      <c r="E20" s="102"/>
      <c r="F20" s="89"/>
      <c r="G20" s="89"/>
      <c r="H20" s="89">
        <v>10</v>
      </c>
      <c r="I20" s="89"/>
      <c r="J20" s="89"/>
      <c r="K20" s="89"/>
      <c r="L20" s="89"/>
      <c r="M20" s="89"/>
      <c r="N20" s="89">
        <v>450</v>
      </c>
      <c r="O20" s="132">
        <f t="shared" si="0"/>
        <v>4500</v>
      </c>
      <c r="P20" s="132"/>
    </row>
    <row r="21" spans="1:16" ht="21">
      <c r="A21" s="102">
        <v>18</v>
      </c>
      <c r="B21" s="116" t="s">
        <v>905</v>
      </c>
      <c r="C21" s="102" t="s">
        <v>97</v>
      </c>
      <c r="D21" s="102"/>
      <c r="E21" s="102"/>
      <c r="F21" s="89"/>
      <c r="G21" s="89"/>
      <c r="H21" s="89">
        <v>10</v>
      </c>
      <c r="I21" s="89"/>
      <c r="J21" s="89"/>
      <c r="K21" s="89"/>
      <c r="L21" s="89"/>
      <c r="M21" s="89"/>
      <c r="N21" s="89">
        <v>450</v>
      </c>
      <c r="O21" s="132">
        <f t="shared" si="0"/>
        <v>4500</v>
      </c>
      <c r="P21" s="132"/>
    </row>
    <row r="22" spans="1:16" ht="12.75">
      <c r="A22" s="102">
        <v>19</v>
      </c>
      <c r="B22" s="102" t="s">
        <v>906</v>
      </c>
      <c r="C22" s="89" t="s">
        <v>3</v>
      </c>
      <c r="D22" s="102"/>
      <c r="E22" s="102"/>
      <c r="F22" s="89"/>
      <c r="G22" s="89"/>
      <c r="H22" s="89"/>
      <c r="I22" s="89"/>
      <c r="J22" s="89"/>
      <c r="K22" s="89"/>
      <c r="L22" s="89"/>
      <c r="M22" s="89"/>
      <c r="N22" s="89">
        <v>225</v>
      </c>
      <c r="O22" s="132">
        <f t="shared" si="0"/>
        <v>0</v>
      </c>
      <c r="P22" s="132"/>
    </row>
    <row r="23" spans="1:16" ht="12.75">
      <c r="A23" s="102">
        <v>20</v>
      </c>
      <c r="B23" s="102" t="s">
        <v>907</v>
      </c>
      <c r="C23" s="89" t="s">
        <v>83</v>
      </c>
      <c r="D23" s="102"/>
      <c r="E23" s="102"/>
      <c r="F23" s="89"/>
      <c r="G23" s="89"/>
      <c r="H23" s="89">
        <v>200</v>
      </c>
      <c r="I23" s="89"/>
      <c r="J23" s="89"/>
      <c r="K23" s="89"/>
      <c r="L23" s="89"/>
      <c r="M23" s="89"/>
      <c r="N23" s="89">
        <v>210</v>
      </c>
      <c r="O23" s="132">
        <f t="shared" si="0"/>
        <v>42000</v>
      </c>
      <c r="P23" s="132"/>
    </row>
    <row r="24" spans="1:16" ht="12.75">
      <c r="A24" s="156">
        <v>21</v>
      </c>
      <c r="B24" s="102" t="s">
        <v>908</v>
      </c>
      <c r="C24" s="89" t="s">
        <v>3</v>
      </c>
      <c r="D24" s="102"/>
      <c r="E24" s="102"/>
      <c r="F24" s="89"/>
      <c r="G24" s="89"/>
      <c r="H24" s="89">
        <v>50</v>
      </c>
      <c r="I24" s="89"/>
      <c r="J24" s="89"/>
      <c r="K24" s="89"/>
      <c r="L24" s="89"/>
      <c r="M24" s="89"/>
      <c r="N24" s="89">
        <v>230</v>
      </c>
      <c r="O24" s="132">
        <f t="shared" si="0"/>
        <v>11500</v>
      </c>
      <c r="P24" s="132"/>
    </row>
    <row r="25" spans="1:16" ht="12.75">
      <c r="A25" s="156">
        <v>22</v>
      </c>
      <c r="B25" s="102" t="s">
        <v>909</v>
      </c>
      <c r="C25" s="89" t="s">
        <v>3</v>
      </c>
      <c r="D25" s="102"/>
      <c r="E25" s="102"/>
      <c r="F25" s="89"/>
      <c r="G25" s="89"/>
      <c r="H25" s="89">
        <v>20</v>
      </c>
      <c r="I25" s="89"/>
      <c r="J25" s="89"/>
      <c r="K25" s="89"/>
      <c r="L25" s="89"/>
      <c r="M25" s="89"/>
      <c r="N25" s="89">
        <v>230</v>
      </c>
      <c r="O25" s="132">
        <f>N25*H25</f>
        <v>4600</v>
      </c>
      <c r="P25" s="132"/>
    </row>
    <row r="26" spans="1:16" ht="12.75">
      <c r="A26" s="156">
        <v>23</v>
      </c>
      <c r="B26" s="102" t="s">
        <v>910</v>
      </c>
      <c r="C26" s="89" t="s">
        <v>3</v>
      </c>
      <c r="D26" s="102"/>
      <c r="E26" s="102"/>
      <c r="F26" s="89"/>
      <c r="G26" s="89"/>
      <c r="H26" s="89">
        <v>50</v>
      </c>
      <c r="I26" s="89"/>
      <c r="J26" s="89"/>
      <c r="K26" s="89"/>
      <c r="L26" s="89"/>
      <c r="M26" s="89"/>
      <c r="N26" s="89">
        <v>225</v>
      </c>
      <c r="O26" s="132">
        <f t="shared" si="0"/>
        <v>11250</v>
      </c>
      <c r="P26" s="132"/>
    </row>
    <row r="27" spans="1:16" ht="12.75">
      <c r="A27" s="102">
        <v>24</v>
      </c>
      <c r="B27" s="102" t="s">
        <v>911</v>
      </c>
      <c r="C27" s="89" t="s">
        <v>3</v>
      </c>
      <c r="D27" s="102"/>
      <c r="E27" s="102"/>
      <c r="F27" s="89"/>
      <c r="G27" s="89"/>
      <c r="H27" s="89">
        <v>20</v>
      </c>
      <c r="I27" s="89"/>
      <c r="J27" s="89"/>
      <c r="K27" s="89"/>
      <c r="L27" s="89"/>
      <c r="M27" s="89"/>
      <c r="N27" s="89">
        <v>225</v>
      </c>
      <c r="O27" s="132">
        <f t="shared" si="0"/>
        <v>4500</v>
      </c>
      <c r="P27" s="132"/>
    </row>
    <row r="28" spans="1:16" ht="12.75">
      <c r="A28" s="102">
        <v>25</v>
      </c>
      <c r="B28" s="102" t="s">
        <v>912</v>
      </c>
      <c r="C28" s="89" t="s">
        <v>97</v>
      </c>
      <c r="D28" s="102"/>
      <c r="E28" s="111"/>
      <c r="F28" s="89"/>
      <c r="G28" s="89"/>
      <c r="H28" s="89">
        <v>50</v>
      </c>
      <c r="I28" s="89"/>
      <c r="J28" s="89"/>
      <c r="K28" s="89"/>
      <c r="L28" s="89"/>
      <c r="M28" s="89"/>
      <c r="N28" s="89">
        <v>210</v>
      </c>
      <c r="O28" s="132">
        <f t="shared" si="0"/>
        <v>10500</v>
      </c>
      <c r="P28" s="111"/>
    </row>
    <row r="29" spans="1:16" ht="12.75">
      <c r="A29" s="102">
        <v>26</v>
      </c>
      <c r="B29" s="102" t="s">
        <v>913</v>
      </c>
      <c r="C29" s="89" t="s">
        <v>97</v>
      </c>
      <c r="D29" s="111"/>
      <c r="E29" s="111"/>
      <c r="F29" s="89"/>
      <c r="G29" s="89"/>
      <c r="H29" s="89">
        <v>20</v>
      </c>
      <c r="I29" s="89"/>
      <c r="J29" s="89"/>
      <c r="K29" s="89"/>
      <c r="L29" s="89"/>
      <c r="M29" s="89"/>
      <c r="N29" s="89">
        <v>310</v>
      </c>
      <c r="O29" s="132">
        <f t="shared" si="0"/>
        <v>6200</v>
      </c>
      <c r="P29" s="111"/>
    </row>
    <row r="30" spans="1:16" ht="12.75">
      <c r="A30" s="102">
        <v>27</v>
      </c>
      <c r="B30" s="102" t="s">
        <v>914</v>
      </c>
      <c r="C30" s="88" t="s">
        <v>97</v>
      </c>
      <c r="D30" s="89"/>
      <c r="E30" s="89"/>
      <c r="F30" s="89"/>
      <c r="G30" s="89"/>
      <c r="H30" s="89">
        <v>20</v>
      </c>
      <c r="I30" s="89"/>
      <c r="J30" s="89"/>
      <c r="K30" s="89"/>
      <c r="L30" s="89"/>
      <c r="M30" s="89"/>
      <c r="N30" s="89">
        <v>310</v>
      </c>
      <c r="O30" s="132">
        <f t="shared" si="0"/>
        <v>6200</v>
      </c>
      <c r="P30" s="89"/>
    </row>
    <row r="31" spans="1:16" ht="12.75">
      <c r="A31" s="102"/>
      <c r="B31" s="102" t="s">
        <v>915</v>
      </c>
      <c r="C31" s="89" t="s">
        <v>3</v>
      </c>
      <c r="D31" s="111"/>
      <c r="E31" s="111"/>
      <c r="F31" s="89"/>
      <c r="G31" s="89"/>
      <c r="H31" s="89">
        <v>50</v>
      </c>
      <c r="I31" s="89"/>
      <c r="J31" s="89"/>
      <c r="K31" s="89"/>
      <c r="L31" s="89"/>
      <c r="M31" s="89"/>
      <c r="N31" s="89">
        <v>240</v>
      </c>
      <c r="O31" s="132">
        <f t="shared" si="0"/>
        <v>12000</v>
      </c>
      <c r="P31" s="111"/>
    </row>
    <row r="32" spans="1:16" ht="12.75">
      <c r="A32" s="102">
        <v>28</v>
      </c>
      <c r="B32" s="102" t="s">
        <v>916</v>
      </c>
      <c r="C32" s="89" t="s">
        <v>83</v>
      </c>
      <c r="D32" s="111"/>
      <c r="E32" s="111"/>
      <c r="F32" s="89"/>
      <c r="G32" s="89"/>
      <c r="H32" s="89">
        <v>50</v>
      </c>
      <c r="I32" s="89"/>
      <c r="J32" s="89"/>
      <c r="K32" s="89"/>
      <c r="L32" s="89"/>
      <c r="M32" s="89"/>
      <c r="N32" s="89">
        <v>210</v>
      </c>
      <c r="O32" s="132">
        <f t="shared" si="0"/>
        <v>10500</v>
      </c>
      <c r="P32" s="111"/>
    </row>
    <row r="33" spans="1:16" ht="12.75">
      <c r="A33" s="102">
        <v>29</v>
      </c>
      <c r="B33" s="102" t="s">
        <v>917</v>
      </c>
      <c r="C33" s="89" t="s">
        <v>3</v>
      </c>
      <c r="D33" s="111"/>
      <c r="E33" s="111"/>
      <c r="F33" s="89"/>
      <c r="G33" s="89"/>
      <c r="H33" s="89"/>
      <c r="I33" s="89"/>
      <c r="J33" s="89"/>
      <c r="K33" s="89"/>
      <c r="L33" s="89"/>
      <c r="M33" s="89"/>
      <c r="N33" s="89">
        <v>240</v>
      </c>
      <c r="O33" s="132">
        <f t="shared" si="0"/>
        <v>0</v>
      </c>
      <c r="P33" s="111"/>
    </row>
    <row r="34" spans="1:16" ht="12.75">
      <c r="A34" s="102">
        <v>30</v>
      </c>
      <c r="B34" s="102" t="s">
        <v>918</v>
      </c>
      <c r="C34" s="89" t="s">
        <v>83</v>
      </c>
      <c r="D34" s="111"/>
      <c r="E34" s="111"/>
      <c r="F34" s="89"/>
      <c r="G34" s="89"/>
      <c r="H34" s="89">
        <v>100</v>
      </c>
      <c r="I34" s="89"/>
      <c r="J34" s="89"/>
      <c r="K34" s="89"/>
      <c r="L34" s="89"/>
      <c r="M34" s="89"/>
      <c r="N34" s="89">
        <v>210</v>
      </c>
      <c r="O34" s="132">
        <f t="shared" si="0"/>
        <v>21000</v>
      </c>
      <c r="P34" s="111"/>
    </row>
    <row r="35" spans="1:16" ht="21">
      <c r="A35" s="102">
        <v>31</v>
      </c>
      <c r="B35" s="116" t="s">
        <v>919</v>
      </c>
      <c r="C35" s="89" t="s">
        <v>3</v>
      </c>
      <c r="D35" s="89"/>
      <c r="E35" s="150"/>
      <c r="F35" s="89"/>
      <c r="G35" s="102"/>
      <c r="H35" s="102">
        <v>20</v>
      </c>
      <c r="I35" s="102"/>
      <c r="J35" s="89"/>
      <c r="K35" s="89"/>
      <c r="L35" s="89"/>
      <c r="M35" s="89"/>
      <c r="N35" s="89">
        <v>540</v>
      </c>
      <c r="O35" s="132">
        <f t="shared" si="0"/>
        <v>10800</v>
      </c>
      <c r="P35" s="132"/>
    </row>
    <row r="36" spans="1:16" ht="21">
      <c r="A36" s="102">
        <v>32</v>
      </c>
      <c r="B36" s="116" t="s">
        <v>920</v>
      </c>
      <c r="C36" s="89" t="s">
        <v>3</v>
      </c>
      <c r="D36" s="89"/>
      <c r="E36" s="150"/>
      <c r="F36" s="89"/>
      <c r="G36" s="102"/>
      <c r="H36" s="102">
        <v>20</v>
      </c>
      <c r="I36" s="102"/>
      <c r="J36" s="89"/>
      <c r="K36" s="89"/>
      <c r="L36" s="89"/>
      <c r="M36" s="89"/>
      <c r="N36" s="89">
        <v>540</v>
      </c>
      <c r="O36" s="132">
        <f t="shared" si="0"/>
        <v>10800</v>
      </c>
      <c r="P36" s="132"/>
    </row>
    <row r="37" spans="1:16" ht="12.75">
      <c r="A37" s="102">
        <v>33</v>
      </c>
      <c r="B37" s="102" t="s">
        <v>921</v>
      </c>
      <c r="C37" s="148" t="s">
        <v>97</v>
      </c>
      <c r="D37" s="102"/>
      <c r="E37" s="102"/>
      <c r="F37" s="89"/>
      <c r="G37" s="89"/>
      <c r="H37" s="102"/>
      <c r="I37" s="102"/>
      <c r="J37" s="102"/>
      <c r="K37" s="102"/>
      <c r="L37" s="102"/>
      <c r="M37" s="102"/>
      <c r="N37" s="89">
        <v>230</v>
      </c>
      <c r="O37" s="132">
        <f t="shared" si="0"/>
        <v>0</v>
      </c>
      <c r="P37" s="132"/>
    </row>
    <row r="38" spans="1:16" ht="12.75">
      <c r="A38" s="102">
        <v>34</v>
      </c>
      <c r="B38" s="102" t="s">
        <v>922</v>
      </c>
      <c r="C38" s="88" t="s">
        <v>97</v>
      </c>
      <c r="D38" s="89"/>
      <c r="E38" s="89"/>
      <c r="F38" s="89"/>
      <c r="G38" s="102"/>
      <c r="H38" s="102">
        <v>20</v>
      </c>
      <c r="I38" s="102"/>
      <c r="J38" s="89"/>
      <c r="K38" s="89"/>
      <c r="L38" s="89"/>
      <c r="M38" s="89"/>
      <c r="N38" s="89">
        <v>310</v>
      </c>
      <c r="O38" s="132">
        <f t="shared" si="0"/>
        <v>6200</v>
      </c>
      <c r="P38" s="132"/>
    </row>
    <row r="39" spans="1:16" ht="12.75">
      <c r="A39" s="102">
        <v>35</v>
      </c>
      <c r="B39" s="415" t="s">
        <v>923</v>
      </c>
      <c r="C39" s="416"/>
      <c r="D39" s="89"/>
      <c r="E39" s="150"/>
      <c r="F39" s="89"/>
      <c r="G39" s="102"/>
      <c r="H39" s="102">
        <v>50</v>
      </c>
      <c r="I39" s="102"/>
      <c r="J39" s="89"/>
      <c r="K39" s="89"/>
      <c r="L39" s="89"/>
      <c r="M39" s="89"/>
      <c r="N39" s="89">
        <v>210</v>
      </c>
      <c r="O39" s="132">
        <f>N39*H39</f>
        <v>10500</v>
      </c>
      <c r="P39" s="132"/>
    </row>
    <row r="40" spans="1:16" ht="12.75">
      <c r="A40" s="102">
        <v>36</v>
      </c>
      <c r="B40" s="102" t="s">
        <v>924</v>
      </c>
      <c r="C40" s="89"/>
      <c r="D40" s="89"/>
      <c r="E40" s="102"/>
      <c r="F40" s="89"/>
      <c r="G40" s="102"/>
      <c r="H40" s="102"/>
      <c r="I40" s="102"/>
      <c r="J40" s="102"/>
      <c r="K40" s="102"/>
      <c r="L40" s="102"/>
      <c r="M40" s="102"/>
      <c r="N40" s="89">
        <v>540</v>
      </c>
      <c r="O40" s="132">
        <f t="shared" si="0"/>
        <v>0</v>
      </c>
      <c r="P40" s="132"/>
    </row>
    <row r="41" spans="1:16" ht="12.75">
      <c r="A41" s="102">
        <v>37</v>
      </c>
      <c r="B41" s="102" t="s">
        <v>925</v>
      </c>
      <c r="C41" s="89"/>
      <c r="D41" s="89"/>
      <c r="E41" s="102"/>
      <c r="F41" s="89"/>
      <c r="G41" s="102"/>
      <c r="H41" s="102">
        <v>20</v>
      </c>
      <c r="I41" s="102"/>
      <c r="J41" s="102"/>
      <c r="K41" s="102"/>
      <c r="L41" s="102"/>
      <c r="M41" s="102"/>
      <c r="N41" s="89">
        <v>350</v>
      </c>
      <c r="O41" s="132">
        <f t="shared" si="0"/>
        <v>7000</v>
      </c>
      <c r="P41" s="132"/>
    </row>
    <row r="42" spans="1:16" ht="12.75">
      <c r="A42" s="102">
        <v>38</v>
      </c>
      <c r="B42" s="102" t="s">
        <v>926</v>
      </c>
      <c r="C42" s="89"/>
      <c r="D42" s="89"/>
      <c r="E42" s="102"/>
      <c r="F42" s="89"/>
      <c r="G42" s="102"/>
      <c r="H42" s="102">
        <v>20</v>
      </c>
      <c r="I42" s="102"/>
      <c r="J42" s="102"/>
      <c r="K42" s="102"/>
      <c r="L42" s="102"/>
      <c r="M42" s="102"/>
      <c r="N42" s="89">
        <v>210</v>
      </c>
      <c r="O42" s="132">
        <f t="shared" si="0"/>
        <v>4200</v>
      </c>
      <c r="P42" s="132"/>
    </row>
    <row r="43" spans="1:16" ht="12.75">
      <c r="A43" s="102">
        <v>39</v>
      </c>
      <c r="B43" s="102" t="s">
        <v>927</v>
      </c>
      <c r="C43" s="89"/>
      <c r="D43" s="102"/>
      <c r="E43" s="102"/>
      <c r="F43" s="89"/>
      <c r="G43" s="102"/>
      <c r="H43" s="102">
        <v>40</v>
      </c>
      <c r="I43" s="102"/>
      <c r="J43" s="102"/>
      <c r="K43" s="102"/>
      <c r="L43" s="102"/>
      <c r="M43" s="102"/>
      <c r="N43" s="89">
        <v>240</v>
      </c>
      <c r="O43" s="132">
        <f t="shared" si="0"/>
        <v>9600</v>
      </c>
      <c r="P43" s="132"/>
    </row>
    <row r="44" spans="1:16" ht="12.75">
      <c r="A44" s="102">
        <v>40</v>
      </c>
      <c r="B44" s="102" t="s">
        <v>928</v>
      </c>
      <c r="C44" s="89"/>
      <c r="D44" s="102"/>
      <c r="E44" s="102"/>
      <c r="F44" s="89"/>
      <c r="G44" s="102"/>
      <c r="H44" s="102">
        <v>30</v>
      </c>
      <c r="I44" s="102"/>
      <c r="J44" s="102"/>
      <c r="K44" s="102"/>
      <c r="L44" s="102"/>
      <c r="M44" s="102"/>
      <c r="N44" s="89">
        <v>205</v>
      </c>
      <c r="O44" s="132">
        <f t="shared" si="0"/>
        <v>6150</v>
      </c>
      <c r="P44" s="132"/>
    </row>
    <row r="45" spans="1:16" ht="12.75">
      <c r="A45" s="102">
        <v>41</v>
      </c>
      <c r="B45" s="102" t="s">
        <v>929</v>
      </c>
      <c r="C45" s="89"/>
      <c r="D45" s="102"/>
      <c r="E45" s="102"/>
      <c r="F45" s="89"/>
      <c r="G45" s="102"/>
      <c r="H45" s="102">
        <v>30</v>
      </c>
      <c r="I45" s="102"/>
      <c r="J45" s="102"/>
      <c r="K45" s="102"/>
      <c r="L45" s="102"/>
      <c r="M45" s="102"/>
      <c r="N45" s="89">
        <v>210</v>
      </c>
      <c r="O45" s="132">
        <f t="shared" si="0"/>
        <v>6300</v>
      </c>
      <c r="P45" s="132"/>
    </row>
    <row r="46" spans="1:16" ht="12.75">
      <c r="A46" s="102">
        <v>42</v>
      </c>
      <c r="B46" s="102" t="s">
        <v>930</v>
      </c>
      <c r="C46" s="89"/>
      <c r="D46" s="102"/>
      <c r="E46" s="102"/>
      <c r="F46" s="89"/>
      <c r="G46" s="102"/>
      <c r="H46" s="102"/>
      <c r="I46" s="102"/>
      <c r="J46" s="102"/>
      <c r="K46" s="102"/>
      <c r="L46" s="102"/>
      <c r="M46" s="102"/>
      <c r="N46" s="89"/>
      <c r="O46" s="132">
        <f t="shared" si="0"/>
        <v>0</v>
      </c>
      <c r="P46" s="132"/>
    </row>
    <row r="47" spans="1:16" ht="12.75">
      <c r="A47" s="102">
        <v>43</v>
      </c>
      <c r="B47" s="102" t="s">
        <v>931</v>
      </c>
      <c r="C47" s="89"/>
      <c r="D47" s="102"/>
      <c r="E47" s="102"/>
      <c r="F47" s="89"/>
      <c r="G47" s="102"/>
      <c r="H47" s="102">
        <v>20</v>
      </c>
      <c r="I47" s="102"/>
      <c r="J47" s="102"/>
      <c r="K47" s="102"/>
      <c r="L47" s="102"/>
      <c r="M47" s="102"/>
      <c r="N47" s="89">
        <v>205</v>
      </c>
      <c r="O47" s="132">
        <f t="shared" si="0"/>
        <v>4100</v>
      </c>
      <c r="P47" s="132"/>
    </row>
    <row r="48" spans="1:16" ht="12.75">
      <c r="A48" s="102">
        <v>44</v>
      </c>
      <c r="B48" s="102" t="s">
        <v>932</v>
      </c>
      <c r="C48" s="89"/>
      <c r="D48" s="102"/>
      <c r="E48" s="102"/>
      <c r="F48" s="89"/>
      <c r="G48" s="102"/>
      <c r="H48" s="102">
        <v>50</v>
      </c>
      <c r="I48" s="102"/>
      <c r="J48" s="102"/>
      <c r="K48" s="102"/>
      <c r="L48" s="102"/>
      <c r="M48" s="102"/>
      <c r="N48" s="89">
        <v>205</v>
      </c>
      <c r="O48" s="132">
        <f t="shared" si="0"/>
        <v>10250</v>
      </c>
      <c r="P48" s="132"/>
    </row>
    <row r="49" spans="1:16" ht="12.75">
      <c r="A49" s="102">
        <v>45</v>
      </c>
      <c r="B49" s="102" t="s">
        <v>933</v>
      </c>
      <c r="C49" s="89"/>
      <c r="D49" s="102"/>
      <c r="E49" s="102"/>
      <c r="F49" s="89"/>
      <c r="G49" s="102"/>
      <c r="H49" s="102">
        <v>50</v>
      </c>
      <c r="I49" s="102"/>
      <c r="J49" s="102"/>
      <c r="K49" s="102"/>
      <c r="L49" s="102"/>
      <c r="M49" s="102"/>
      <c r="N49" s="89">
        <v>205</v>
      </c>
      <c r="O49" s="132">
        <f t="shared" si="0"/>
        <v>10250</v>
      </c>
      <c r="P49" s="132"/>
    </row>
    <row r="50" spans="1:16" ht="12.75">
      <c r="A50" s="102">
        <v>46</v>
      </c>
      <c r="B50" s="102" t="s">
        <v>934</v>
      </c>
      <c r="C50" s="89"/>
      <c r="D50" s="102"/>
      <c r="E50" s="102"/>
      <c r="F50" s="89"/>
      <c r="G50" s="102"/>
      <c r="H50" s="102">
        <v>500</v>
      </c>
      <c r="I50" s="102"/>
      <c r="J50" s="102"/>
      <c r="K50" s="102"/>
      <c r="L50" s="102"/>
      <c r="M50" s="102"/>
      <c r="N50" s="89">
        <v>205</v>
      </c>
      <c r="O50" s="132">
        <f t="shared" si="0"/>
        <v>102500</v>
      </c>
      <c r="P50" s="132"/>
    </row>
    <row r="51" spans="1:16" ht="12.75">
      <c r="A51" s="102">
        <v>47</v>
      </c>
      <c r="B51" s="102" t="s">
        <v>935</v>
      </c>
      <c r="C51" s="89"/>
      <c r="D51" s="102"/>
      <c r="E51" s="102"/>
      <c r="F51" s="89"/>
      <c r="G51" s="102"/>
      <c r="H51" s="102">
        <v>50</v>
      </c>
      <c r="I51" s="102"/>
      <c r="J51" s="102"/>
      <c r="K51" s="102"/>
      <c r="L51" s="102"/>
      <c r="M51" s="102"/>
      <c r="N51" s="89">
        <v>210</v>
      </c>
      <c r="O51" s="132">
        <f t="shared" si="0"/>
        <v>10500</v>
      </c>
      <c r="P51" s="132"/>
    </row>
    <row r="52" spans="1:16" ht="12.75">
      <c r="A52" s="102">
        <v>48</v>
      </c>
      <c r="B52" s="102" t="s">
        <v>936</v>
      </c>
      <c r="C52" s="89"/>
      <c r="D52" s="102"/>
      <c r="E52" s="102"/>
      <c r="F52" s="89"/>
      <c r="G52" s="102"/>
      <c r="H52" s="102">
        <v>100</v>
      </c>
      <c r="I52" s="102"/>
      <c r="J52" s="102"/>
      <c r="K52" s="102"/>
      <c r="L52" s="102"/>
      <c r="M52" s="102"/>
      <c r="N52" s="89">
        <v>230</v>
      </c>
      <c r="O52" s="132">
        <f>N52*H52</f>
        <v>23000</v>
      </c>
      <c r="P52" s="132"/>
    </row>
    <row r="53" spans="1:18" ht="12.75">
      <c r="A53" s="102">
        <v>49</v>
      </c>
      <c r="B53" s="102" t="s">
        <v>937</v>
      </c>
      <c r="C53" s="89"/>
      <c r="D53" s="102"/>
      <c r="E53" s="102"/>
      <c r="F53" s="89"/>
      <c r="G53" s="102"/>
      <c r="H53" s="102">
        <v>100</v>
      </c>
      <c r="I53" s="102"/>
      <c r="J53" s="102"/>
      <c r="K53" s="102"/>
      <c r="L53" s="102"/>
      <c r="M53" s="102"/>
      <c r="N53" s="89">
        <v>240</v>
      </c>
      <c r="O53" s="132">
        <f t="shared" si="0"/>
        <v>24000</v>
      </c>
      <c r="P53" s="132"/>
      <c r="R53" s="157"/>
    </row>
    <row r="54" spans="1:16" ht="12.75">
      <c r="A54" s="102">
        <v>50</v>
      </c>
      <c r="B54" s="102" t="s">
        <v>938</v>
      </c>
      <c r="C54" s="89"/>
      <c r="D54" s="102"/>
      <c r="E54" s="102"/>
      <c r="F54" s="89"/>
      <c r="G54" s="102"/>
      <c r="H54" s="102">
        <v>30</v>
      </c>
      <c r="I54" s="102"/>
      <c r="J54" s="102"/>
      <c r="K54" s="102"/>
      <c r="L54" s="102"/>
      <c r="M54" s="102"/>
      <c r="N54" s="89">
        <v>240</v>
      </c>
      <c r="O54" s="132">
        <f t="shared" si="0"/>
        <v>7200</v>
      </c>
      <c r="P54" s="132"/>
    </row>
    <row r="55" spans="1:16" ht="12.75">
      <c r="A55" s="102">
        <v>51</v>
      </c>
      <c r="B55" s="102" t="s">
        <v>939</v>
      </c>
      <c r="C55" s="89"/>
      <c r="D55" s="102"/>
      <c r="E55" s="102"/>
      <c r="F55" s="89"/>
      <c r="G55" s="102"/>
      <c r="H55" s="102">
        <v>30</v>
      </c>
      <c r="I55" s="102"/>
      <c r="J55" s="102"/>
      <c r="K55" s="102"/>
      <c r="L55" s="102"/>
      <c r="M55" s="102"/>
      <c r="N55" s="89">
        <v>230</v>
      </c>
      <c r="O55" s="132">
        <f t="shared" si="0"/>
        <v>6900</v>
      </c>
      <c r="P55" s="132"/>
    </row>
    <row r="56" spans="1:16" ht="12.75">
      <c r="A56" s="102">
        <v>52</v>
      </c>
      <c r="B56" s="102" t="s">
        <v>940</v>
      </c>
      <c r="C56" s="89"/>
      <c r="D56" s="102"/>
      <c r="E56" s="102"/>
      <c r="F56" s="89"/>
      <c r="G56" s="102"/>
      <c r="H56" s="102">
        <v>20</v>
      </c>
      <c r="I56" s="102"/>
      <c r="J56" s="102"/>
      <c r="K56" s="102"/>
      <c r="L56" s="102"/>
      <c r="M56" s="102"/>
      <c r="N56" s="89">
        <v>400</v>
      </c>
      <c r="O56" s="132">
        <f t="shared" si="0"/>
        <v>8000</v>
      </c>
      <c r="P56" s="132"/>
    </row>
    <row r="57" spans="1:16" ht="12.75">
      <c r="A57" s="102">
        <v>53</v>
      </c>
      <c r="B57" s="102" t="s">
        <v>941</v>
      </c>
      <c r="C57" s="89"/>
      <c r="D57" s="102"/>
      <c r="E57" s="102"/>
      <c r="F57" s="89"/>
      <c r="G57" s="102"/>
      <c r="H57" s="102">
        <v>50</v>
      </c>
      <c r="I57" s="102"/>
      <c r="J57" s="102"/>
      <c r="K57" s="102"/>
      <c r="L57" s="102"/>
      <c r="M57" s="102"/>
      <c r="N57" s="89">
        <v>210</v>
      </c>
      <c r="O57" s="132">
        <f t="shared" si="0"/>
        <v>10500</v>
      </c>
      <c r="P57" s="132"/>
    </row>
    <row r="58" spans="1:16" ht="12.75">
      <c r="A58" s="102">
        <v>54</v>
      </c>
      <c r="B58" s="102" t="s">
        <v>942</v>
      </c>
      <c r="C58" s="89"/>
      <c r="D58" s="102"/>
      <c r="E58" s="102"/>
      <c r="F58" s="89"/>
      <c r="G58" s="102"/>
      <c r="H58" s="102">
        <v>50</v>
      </c>
      <c r="I58" s="102"/>
      <c r="J58" s="102"/>
      <c r="K58" s="102"/>
      <c r="L58" s="102"/>
      <c r="M58" s="102"/>
      <c r="N58" s="89">
        <v>240</v>
      </c>
      <c r="O58" s="132">
        <f t="shared" si="0"/>
        <v>12000</v>
      </c>
      <c r="P58" s="132"/>
    </row>
    <row r="59" spans="1:16" ht="12.75">
      <c r="A59" s="102">
        <v>55</v>
      </c>
      <c r="B59" s="102" t="s">
        <v>943</v>
      </c>
      <c r="C59" s="89"/>
      <c r="D59" s="102"/>
      <c r="E59" s="102"/>
      <c r="F59" s="89"/>
      <c r="G59" s="102"/>
      <c r="H59" s="102">
        <v>50</v>
      </c>
      <c r="I59" s="102"/>
      <c r="J59" s="102"/>
      <c r="K59" s="102"/>
      <c r="L59" s="102"/>
      <c r="M59" s="102"/>
      <c r="N59" s="89">
        <v>210</v>
      </c>
      <c r="O59" s="132">
        <f t="shared" si="0"/>
        <v>10500</v>
      </c>
      <c r="P59" s="132"/>
    </row>
    <row r="60" spans="1:16" ht="12.75">
      <c r="A60" s="102">
        <v>56</v>
      </c>
      <c r="B60" s="102" t="s">
        <v>944</v>
      </c>
      <c r="C60" s="89"/>
      <c r="D60" s="102"/>
      <c r="E60" s="102"/>
      <c r="F60" s="89"/>
      <c r="G60" s="102"/>
      <c r="H60" s="102">
        <v>50</v>
      </c>
      <c r="I60" s="102"/>
      <c r="J60" s="102"/>
      <c r="K60" s="102"/>
      <c r="L60" s="102"/>
      <c r="M60" s="102"/>
      <c r="N60" s="89">
        <v>240</v>
      </c>
      <c r="O60" s="132">
        <f t="shared" si="0"/>
        <v>12000</v>
      </c>
      <c r="P60" s="132"/>
    </row>
    <row r="61" spans="1:16" ht="12.75">
      <c r="A61" s="117">
        <v>57</v>
      </c>
      <c r="B61" s="102" t="s">
        <v>945</v>
      </c>
      <c r="C61" s="89"/>
      <c r="D61" s="102"/>
      <c r="E61" s="102"/>
      <c r="F61" s="89"/>
      <c r="G61" s="89"/>
      <c r="H61" s="102">
        <v>100</v>
      </c>
      <c r="I61" s="102"/>
      <c r="J61" s="102"/>
      <c r="K61" s="102"/>
      <c r="L61" s="102"/>
      <c r="M61" s="102"/>
      <c r="N61" s="89">
        <v>320</v>
      </c>
      <c r="O61" s="132">
        <f>N61*H61</f>
        <v>32000</v>
      </c>
      <c r="P61" s="132"/>
    </row>
    <row r="62" spans="1:16" ht="12.75">
      <c r="A62" s="117">
        <v>58</v>
      </c>
      <c r="B62" s="102" t="s">
        <v>946</v>
      </c>
      <c r="C62" s="102"/>
      <c r="D62" s="102"/>
      <c r="E62" s="102"/>
      <c r="F62" s="89"/>
      <c r="G62" s="102"/>
      <c r="H62" s="102">
        <v>50</v>
      </c>
      <c r="I62" s="102"/>
      <c r="J62" s="102"/>
      <c r="K62" s="102"/>
      <c r="L62" s="102"/>
      <c r="M62" s="102"/>
      <c r="N62" s="89">
        <v>85</v>
      </c>
      <c r="O62" s="132">
        <f t="shared" si="0"/>
        <v>4250</v>
      </c>
      <c r="P62" s="132"/>
    </row>
    <row r="63" spans="1:16" ht="12.75">
      <c r="A63" s="117">
        <v>59</v>
      </c>
      <c r="B63" s="102" t="s">
        <v>947</v>
      </c>
      <c r="C63" s="102"/>
      <c r="D63" s="102"/>
      <c r="E63" s="102"/>
      <c r="F63" s="89"/>
      <c r="G63" s="102"/>
      <c r="H63" s="102">
        <v>50</v>
      </c>
      <c r="I63" s="102"/>
      <c r="J63" s="102"/>
      <c r="K63" s="102"/>
      <c r="L63" s="102"/>
      <c r="M63" s="102"/>
      <c r="N63" s="89">
        <v>85</v>
      </c>
      <c r="O63" s="132">
        <f t="shared" si="0"/>
        <v>4250</v>
      </c>
      <c r="P63" s="132"/>
    </row>
    <row r="64" spans="1:16" ht="12.75">
      <c r="A64" s="117">
        <v>60</v>
      </c>
      <c r="B64" s="102" t="s">
        <v>948</v>
      </c>
      <c r="C64" s="102"/>
      <c r="D64" s="102"/>
      <c r="E64" s="102"/>
      <c r="F64" s="89"/>
      <c r="G64" s="102"/>
      <c r="H64" s="102">
        <v>20</v>
      </c>
      <c r="I64" s="102"/>
      <c r="J64" s="102"/>
      <c r="K64" s="102"/>
      <c r="L64" s="102"/>
      <c r="M64" s="102"/>
      <c r="N64" s="89">
        <v>85</v>
      </c>
      <c r="O64" s="132">
        <f t="shared" si="0"/>
        <v>1700</v>
      </c>
      <c r="P64" s="132"/>
    </row>
    <row r="65" spans="1:16" ht="12.75">
      <c r="A65" s="117">
        <v>61</v>
      </c>
      <c r="B65" s="102" t="s">
        <v>949</v>
      </c>
      <c r="C65" s="102"/>
      <c r="D65" s="102"/>
      <c r="E65" s="102"/>
      <c r="F65" s="89"/>
      <c r="G65" s="102"/>
      <c r="H65" s="102">
        <v>50</v>
      </c>
      <c r="I65" s="102"/>
      <c r="J65" s="102"/>
      <c r="K65" s="102"/>
      <c r="L65" s="102"/>
      <c r="M65" s="102"/>
      <c r="N65" s="89">
        <v>85</v>
      </c>
      <c r="O65" s="132">
        <f t="shared" si="0"/>
        <v>4250</v>
      </c>
      <c r="P65" s="102"/>
    </row>
    <row r="66" spans="1:16" ht="12.75">
      <c r="A66" s="102">
        <v>62</v>
      </c>
      <c r="B66" s="102" t="s">
        <v>950</v>
      </c>
      <c r="C66" s="102"/>
      <c r="D66" s="102"/>
      <c r="E66" s="102"/>
      <c r="F66" s="89"/>
      <c r="G66" s="102"/>
      <c r="H66" s="102">
        <v>20</v>
      </c>
      <c r="I66" s="102"/>
      <c r="J66" s="102"/>
      <c r="K66" s="102"/>
      <c r="L66" s="102"/>
      <c r="M66" s="102"/>
      <c r="N66" s="89">
        <v>85</v>
      </c>
      <c r="O66" s="132">
        <f t="shared" si="0"/>
        <v>1700</v>
      </c>
      <c r="P66" s="102"/>
    </row>
    <row r="67" spans="1:16" ht="12.75">
      <c r="A67" s="117">
        <v>63</v>
      </c>
      <c r="B67" s="102" t="s">
        <v>951</v>
      </c>
      <c r="C67" s="102"/>
      <c r="D67" s="102"/>
      <c r="E67" s="102"/>
      <c r="F67" s="102"/>
      <c r="G67" s="102"/>
      <c r="H67" s="102">
        <v>100</v>
      </c>
      <c r="I67" s="102"/>
      <c r="J67" s="102"/>
      <c r="K67" s="102"/>
      <c r="L67" s="102"/>
      <c r="M67" s="102"/>
      <c r="N67" s="89">
        <v>85</v>
      </c>
      <c r="O67" s="132">
        <f t="shared" si="0"/>
        <v>8500</v>
      </c>
      <c r="P67" s="132"/>
    </row>
    <row r="68" spans="1:16" ht="12.75">
      <c r="A68" s="117">
        <v>64</v>
      </c>
      <c r="B68" s="102" t="s">
        <v>952</v>
      </c>
      <c r="C68" s="89"/>
      <c r="D68" s="102"/>
      <c r="E68" s="102"/>
      <c r="F68" s="89"/>
      <c r="G68" s="89"/>
      <c r="H68" s="102">
        <v>30</v>
      </c>
      <c r="I68" s="102"/>
      <c r="J68" s="102"/>
      <c r="K68" s="102"/>
      <c r="L68" s="102"/>
      <c r="M68" s="102"/>
      <c r="N68" s="89">
        <v>240</v>
      </c>
      <c r="O68" s="132">
        <f t="shared" si="0"/>
        <v>7200</v>
      </c>
      <c r="P68" s="102"/>
    </row>
    <row r="69" spans="2:16" ht="12.75">
      <c r="B69" s="138"/>
      <c r="C69" s="138"/>
      <c r="D69" s="138"/>
      <c r="E69" s="138"/>
      <c r="F69" s="158"/>
      <c r="G69" s="138"/>
      <c r="H69" s="138"/>
      <c r="I69" s="138"/>
      <c r="J69" s="138"/>
      <c r="K69" s="138"/>
      <c r="L69" s="138"/>
      <c r="M69" s="138"/>
      <c r="N69" s="158"/>
      <c r="O69" s="157">
        <f>SUM(O4:O68)</f>
        <v>769350</v>
      </c>
      <c r="P69" s="138"/>
    </row>
  </sheetData>
  <sheetProtection/>
  <mergeCells count="9">
    <mergeCell ref="B39:C39"/>
    <mergeCell ref="A1:O1"/>
    <mergeCell ref="A2:A3"/>
    <mergeCell ref="B2:B3"/>
    <mergeCell ref="C2:C3"/>
    <mergeCell ref="F2:G2"/>
    <mergeCell ref="H2:I2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3" width="5.28125" style="0" customWidth="1"/>
    <col min="4" max="4" width="8.57421875" style="0" customWidth="1"/>
    <col min="5" max="5" width="8.28125" style="0" customWidth="1"/>
    <col min="6" max="6" width="7.8515625" style="0" customWidth="1"/>
    <col min="7" max="7" width="7.57421875" style="0" customWidth="1"/>
    <col min="9" max="9" width="7.7109375" style="0" customWidth="1"/>
    <col min="10" max="10" width="7.8515625" style="0" customWidth="1"/>
    <col min="11" max="11" width="7.57421875" style="0" customWidth="1"/>
    <col min="12" max="12" width="9.00390625" style="0" customWidth="1"/>
    <col min="13" max="13" width="7.421875" style="0" customWidth="1"/>
    <col min="14" max="14" width="7.00390625" style="0" customWidth="1"/>
    <col min="15" max="15" width="8.8515625" style="0" customWidth="1"/>
    <col min="16" max="16" width="7.140625" style="0" customWidth="1"/>
  </cols>
  <sheetData>
    <row r="1" spans="1:15" ht="12.75">
      <c r="A1" s="420" t="s">
        <v>953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</row>
    <row r="2" spans="1:16" ht="12.75">
      <c r="A2" s="421" t="s">
        <v>881</v>
      </c>
      <c r="B2" s="421" t="s">
        <v>882</v>
      </c>
      <c r="C2" s="418" t="s">
        <v>655</v>
      </c>
      <c r="D2" s="124" t="s">
        <v>883</v>
      </c>
      <c r="E2" s="124" t="s">
        <v>884</v>
      </c>
      <c r="F2" s="411" t="s">
        <v>538</v>
      </c>
      <c r="G2" s="414"/>
      <c r="H2" s="411" t="s">
        <v>539</v>
      </c>
      <c r="I2" s="414"/>
      <c r="J2" s="411" t="s">
        <v>540</v>
      </c>
      <c r="K2" s="414"/>
      <c r="L2" s="411" t="s">
        <v>541</v>
      </c>
      <c r="M2" s="414"/>
      <c r="N2" s="124" t="s">
        <v>658</v>
      </c>
      <c r="O2" s="124" t="s">
        <v>659</v>
      </c>
      <c r="P2" s="124" t="s">
        <v>659</v>
      </c>
    </row>
    <row r="3" spans="1:16" ht="12.75">
      <c r="A3" s="422"/>
      <c r="B3" s="422"/>
      <c r="C3" s="419"/>
      <c r="D3" s="111" t="s">
        <v>885</v>
      </c>
      <c r="E3" s="111" t="s">
        <v>661</v>
      </c>
      <c r="F3" s="89" t="s">
        <v>662</v>
      </c>
      <c r="G3" s="89" t="s">
        <v>886</v>
      </c>
      <c r="H3" s="89" t="s">
        <v>662</v>
      </c>
      <c r="I3" s="89" t="s">
        <v>886</v>
      </c>
      <c r="J3" s="89" t="s">
        <v>662</v>
      </c>
      <c r="K3" s="89" t="s">
        <v>886</v>
      </c>
      <c r="L3" s="89" t="s">
        <v>662</v>
      </c>
      <c r="M3" s="89" t="s">
        <v>886</v>
      </c>
      <c r="N3" s="111" t="s">
        <v>535</v>
      </c>
      <c r="O3" s="111" t="s">
        <v>662</v>
      </c>
      <c r="P3" s="111" t="s">
        <v>664</v>
      </c>
    </row>
    <row r="4" spans="1:16" ht="12.75">
      <c r="A4" s="88">
        <v>1</v>
      </c>
      <c r="B4" s="102" t="s">
        <v>954</v>
      </c>
      <c r="C4" s="89" t="s">
        <v>955</v>
      </c>
      <c r="D4" s="102"/>
      <c r="E4" s="111"/>
      <c r="F4" s="89"/>
      <c r="G4" s="89"/>
      <c r="H4" s="89"/>
      <c r="I4" s="89"/>
      <c r="J4" s="89"/>
      <c r="K4" s="89"/>
      <c r="L4" s="89"/>
      <c r="M4" s="89"/>
      <c r="N4" s="89">
        <v>86</v>
      </c>
      <c r="O4" s="132">
        <f>N4*H4</f>
        <v>0</v>
      </c>
      <c r="P4" s="111"/>
    </row>
    <row r="5" spans="1:16" ht="12.75">
      <c r="A5" s="88">
        <v>2</v>
      </c>
      <c r="B5" s="102" t="s">
        <v>956</v>
      </c>
      <c r="C5" s="89" t="s">
        <v>955</v>
      </c>
      <c r="D5" s="102"/>
      <c r="E5" s="111"/>
      <c r="F5" s="89"/>
      <c r="G5" s="89"/>
      <c r="H5" s="89"/>
      <c r="I5" s="89"/>
      <c r="J5" s="89"/>
      <c r="K5" s="89"/>
      <c r="L5" s="89"/>
      <c r="M5" s="89"/>
      <c r="N5" s="89">
        <v>76</v>
      </c>
      <c r="O5" s="132">
        <f aca="true" t="shared" si="0" ref="O5:O18">N5*H5</f>
        <v>0</v>
      </c>
      <c r="P5" s="111"/>
    </row>
    <row r="6" spans="1:16" ht="12.75">
      <c r="A6" s="88">
        <v>3</v>
      </c>
      <c r="B6" s="102" t="s">
        <v>957</v>
      </c>
      <c r="C6" s="89" t="s">
        <v>955</v>
      </c>
      <c r="D6" s="102"/>
      <c r="E6" s="111"/>
      <c r="F6" s="89"/>
      <c r="G6" s="89"/>
      <c r="H6" s="89">
        <v>300</v>
      </c>
      <c r="I6" s="89"/>
      <c r="J6" s="89"/>
      <c r="K6" s="89"/>
      <c r="L6" s="89"/>
      <c r="M6" s="89"/>
      <c r="N6" s="89"/>
      <c r="O6" s="132">
        <f t="shared" si="0"/>
        <v>0</v>
      </c>
      <c r="P6" s="111"/>
    </row>
    <row r="7" spans="1:16" ht="12.75">
      <c r="A7" s="88">
        <v>4</v>
      </c>
      <c r="B7" s="102" t="s">
        <v>958</v>
      </c>
      <c r="C7" s="89" t="s">
        <v>955</v>
      </c>
      <c r="D7" s="102"/>
      <c r="E7" s="111"/>
      <c r="F7" s="89"/>
      <c r="G7" s="89"/>
      <c r="H7" s="89">
        <v>300</v>
      </c>
      <c r="I7" s="89"/>
      <c r="J7" s="89"/>
      <c r="K7" s="89"/>
      <c r="L7" s="89"/>
      <c r="M7" s="89"/>
      <c r="N7" s="89">
        <v>76</v>
      </c>
      <c r="O7" s="132">
        <f t="shared" si="0"/>
        <v>22800</v>
      </c>
      <c r="P7" s="111"/>
    </row>
    <row r="8" spans="1:16" ht="12.75">
      <c r="A8" s="88">
        <v>5</v>
      </c>
      <c r="B8" s="102" t="s">
        <v>959</v>
      </c>
      <c r="C8" s="89" t="s">
        <v>955</v>
      </c>
      <c r="D8" s="102"/>
      <c r="E8" s="111"/>
      <c r="F8" s="89"/>
      <c r="G8" s="89"/>
      <c r="H8" s="89"/>
      <c r="I8" s="89"/>
      <c r="J8" s="89"/>
      <c r="K8" s="89"/>
      <c r="L8" s="89"/>
      <c r="M8" s="89"/>
      <c r="N8" s="89">
        <v>86</v>
      </c>
      <c r="O8" s="132">
        <f t="shared" si="0"/>
        <v>0</v>
      </c>
      <c r="P8" s="111"/>
    </row>
    <row r="9" spans="1:16" ht="12.75">
      <c r="A9" s="88">
        <v>6</v>
      </c>
      <c r="B9" s="102" t="s">
        <v>960</v>
      </c>
      <c r="C9" s="89" t="s">
        <v>955</v>
      </c>
      <c r="D9" s="102"/>
      <c r="E9" s="111"/>
      <c r="F9" s="89"/>
      <c r="G9" s="89"/>
      <c r="H9" s="89"/>
      <c r="I9" s="89"/>
      <c r="J9" s="89"/>
      <c r="K9" s="89"/>
      <c r="L9" s="89"/>
      <c r="M9" s="89"/>
      <c r="N9" s="89">
        <v>33</v>
      </c>
      <c r="O9" s="132">
        <f t="shared" si="0"/>
        <v>0</v>
      </c>
      <c r="P9" s="111"/>
    </row>
    <row r="10" spans="1:16" ht="12.75">
      <c r="A10" s="88">
        <v>7</v>
      </c>
      <c r="B10" s="102" t="s">
        <v>961</v>
      </c>
      <c r="C10" s="89" t="s">
        <v>955</v>
      </c>
      <c r="D10" s="102"/>
      <c r="E10" s="111"/>
      <c r="F10" s="89"/>
      <c r="G10" s="89"/>
      <c r="H10" s="89"/>
      <c r="I10" s="89"/>
      <c r="J10" s="89"/>
      <c r="K10" s="89"/>
      <c r="L10" s="89"/>
      <c r="M10" s="89"/>
      <c r="N10" s="89"/>
      <c r="O10" s="132">
        <f t="shared" si="0"/>
        <v>0</v>
      </c>
      <c r="P10" s="111"/>
    </row>
    <row r="11" spans="1:16" ht="12.75">
      <c r="A11" s="88">
        <v>8</v>
      </c>
      <c r="B11" s="102" t="s">
        <v>962</v>
      </c>
      <c r="C11" s="89" t="s">
        <v>955</v>
      </c>
      <c r="D11" s="102"/>
      <c r="E11" s="111"/>
      <c r="F11" s="89"/>
      <c r="G11" s="89"/>
      <c r="H11" s="89">
        <v>200</v>
      </c>
      <c r="I11" s="89"/>
      <c r="J11" s="89"/>
      <c r="K11" s="89"/>
      <c r="L11" s="89"/>
      <c r="M11" s="89"/>
      <c r="N11" s="89">
        <v>80</v>
      </c>
      <c r="O11" s="132">
        <f t="shared" si="0"/>
        <v>16000</v>
      </c>
      <c r="P11" s="111"/>
    </row>
    <row r="12" spans="1:16" ht="12.75">
      <c r="A12" s="88">
        <v>9</v>
      </c>
      <c r="B12" s="102" t="s">
        <v>963</v>
      </c>
      <c r="C12" s="89" t="s">
        <v>955</v>
      </c>
      <c r="D12" s="102"/>
      <c r="E12" s="111"/>
      <c r="F12" s="89"/>
      <c r="G12" s="89"/>
      <c r="H12" s="89">
        <v>100</v>
      </c>
      <c r="I12" s="89"/>
      <c r="J12" s="89"/>
      <c r="K12" s="89"/>
      <c r="L12" s="89"/>
      <c r="M12" s="89"/>
      <c r="N12" s="111">
        <v>80</v>
      </c>
      <c r="O12" s="132">
        <f t="shared" si="0"/>
        <v>8000</v>
      </c>
      <c r="P12" s="111"/>
    </row>
    <row r="13" spans="1:16" ht="12.75">
      <c r="A13" s="88">
        <v>10</v>
      </c>
      <c r="B13" s="105" t="s">
        <v>964</v>
      </c>
      <c r="C13" s="89" t="s">
        <v>955</v>
      </c>
      <c r="D13" s="102"/>
      <c r="E13" s="111"/>
      <c r="F13" s="89"/>
      <c r="G13" s="89"/>
      <c r="H13" s="89"/>
      <c r="I13" s="89"/>
      <c r="J13" s="89"/>
      <c r="K13" s="89"/>
      <c r="L13" s="89"/>
      <c r="M13" s="89"/>
      <c r="N13" s="111"/>
      <c r="O13" s="132">
        <f t="shared" si="0"/>
        <v>0</v>
      </c>
      <c r="P13" s="111"/>
    </row>
    <row r="14" spans="1:16" ht="21">
      <c r="A14" s="88">
        <v>11</v>
      </c>
      <c r="B14" s="116" t="s">
        <v>965</v>
      </c>
      <c r="C14" s="89" t="s">
        <v>955</v>
      </c>
      <c r="D14" s="102"/>
      <c r="E14" s="111"/>
      <c r="F14" s="89"/>
      <c r="G14" s="89"/>
      <c r="H14" s="89"/>
      <c r="I14" s="89"/>
      <c r="J14" s="89"/>
      <c r="K14" s="89"/>
      <c r="L14" s="89"/>
      <c r="M14" s="89"/>
      <c r="N14" s="89">
        <v>86</v>
      </c>
      <c r="O14" s="132">
        <f t="shared" si="0"/>
        <v>0</v>
      </c>
      <c r="P14" s="111"/>
    </row>
    <row r="15" spans="1:16" ht="21">
      <c r="A15" s="88">
        <v>12</v>
      </c>
      <c r="B15" s="116" t="s">
        <v>966</v>
      </c>
      <c r="C15" s="111" t="s">
        <v>955</v>
      </c>
      <c r="D15" s="102"/>
      <c r="E15" s="111"/>
      <c r="F15" s="89"/>
      <c r="G15" s="89"/>
      <c r="H15" s="89">
        <v>150</v>
      </c>
      <c r="I15" s="89"/>
      <c r="J15" s="89"/>
      <c r="K15" s="89"/>
      <c r="L15" s="89"/>
      <c r="M15" s="89"/>
      <c r="N15" s="89">
        <v>86</v>
      </c>
      <c r="O15" s="132">
        <f t="shared" si="0"/>
        <v>12900</v>
      </c>
      <c r="P15" s="111"/>
    </row>
    <row r="16" spans="1:16" ht="21">
      <c r="A16" s="88"/>
      <c r="B16" s="116" t="s">
        <v>967</v>
      </c>
      <c r="C16" s="111" t="s">
        <v>955</v>
      </c>
      <c r="D16" s="102"/>
      <c r="E16" s="111"/>
      <c r="F16" s="89"/>
      <c r="G16" s="89"/>
      <c r="H16" s="89"/>
      <c r="I16" s="89"/>
      <c r="J16" s="89"/>
      <c r="K16" s="89"/>
      <c r="L16" s="89"/>
      <c r="M16" s="89"/>
      <c r="N16" s="111"/>
      <c r="O16" s="132">
        <f t="shared" si="0"/>
        <v>0</v>
      </c>
      <c r="P16" s="111"/>
    </row>
    <row r="17" spans="1:16" ht="12.75">
      <c r="A17" s="88"/>
      <c r="B17" s="102"/>
      <c r="C17" s="89"/>
      <c r="D17" s="102"/>
      <c r="E17" s="111"/>
      <c r="F17" s="89"/>
      <c r="G17" s="89"/>
      <c r="H17" s="89"/>
      <c r="I17" s="89"/>
      <c r="J17" s="89"/>
      <c r="K17" s="89"/>
      <c r="L17" s="89"/>
      <c r="M17" s="89"/>
      <c r="N17" s="111"/>
      <c r="O17" s="132">
        <f>N17*H17</f>
        <v>0</v>
      </c>
      <c r="P17" s="111"/>
    </row>
    <row r="18" spans="1:16" ht="12.75">
      <c r="A18" s="88"/>
      <c r="B18" s="102"/>
      <c r="C18" s="89"/>
      <c r="D18" s="102"/>
      <c r="E18" s="111"/>
      <c r="F18" s="89"/>
      <c r="G18" s="89"/>
      <c r="H18" s="89"/>
      <c r="I18" s="89"/>
      <c r="J18" s="89"/>
      <c r="K18" s="89"/>
      <c r="L18" s="89"/>
      <c r="M18" s="89"/>
      <c r="N18" s="111"/>
      <c r="O18" s="132">
        <f t="shared" si="0"/>
        <v>0</v>
      </c>
      <c r="P18" s="111"/>
    </row>
    <row r="19" spans="1:16" ht="12.75">
      <c r="A19" s="88"/>
      <c r="B19" s="153"/>
      <c r="C19" s="159"/>
      <c r="D19" s="111"/>
      <c r="E19" s="111"/>
      <c r="F19" s="89"/>
      <c r="G19" s="89"/>
      <c r="H19" s="89"/>
      <c r="I19" s="89"/>
      <c r="J19" s="89"/>
      <c r="K19" s="89"/>
      <c r="L19" s="89"/>
      <c r="M19" s="89"/>
      <c r="N19" s="111"/>
      <c r="O19" s="132"/>
      <c r="P19" s="111"/>
    </row>
    <row r="20" spans="1:16" ht="12.75">
      <c r="A20" s="88"/>
      <c r="B20" s="153"/>
      <c r="C20" s="88"/>
      <c r="D20" s="111"/>
      <c r="E20" s="111"/>
      <c r="F20" s="89"/>
      <c r="G20" s="89"/>
      <c r="H20" s="89"/>
      <c r="I20" s="89"/>
      <c r="J20" s="89"/>
      <c r="K20" s="89"/>
      <c r="L20" s="89"/>
      <c r="M20" s="89"/>
      <c r="N20" s="111"/>
      <c r="O20" s="132"/>
      <c r="P20" s="111"/>
    </row>
    <row r="21" ht="12.75">
      <c r="O21" s="160">
        <f>SUM(O4:O20)</f>
        <v>59700</v>
      </c>
    </row>
  </sheetData>
  <sheetProtection/>
  <mergeCells count="8">
    <mergeCell ref="A1:O1"/>
    <mergeCell ref="A2:A3"/>
    <mergeCell ref="B2:B3"/>
    <mergeCell ref="C2:C3"/>
    <mergeCell ref="F2:G2"/>
    <mergeCell ref="H2:I2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161" customWidth="1"/>
    <col min="2" max="2" width="8.8515625" style="205" customWidth="1"/>
    <col min="3" max="3" width="8.8515625" style="206" customWidth="1"/>
    <col min="4" max="6" width="8.8515625" style="207" customWidth="1"/>
    <col min="7" max="9" width="8.8515625" style="208" customWidth="1"/>
    <col min="10" max="11" width="8.8515625" style="209" customWidth="1"/>
    <col min="12" max="12" width="8.8515625" style="207" customWidth="1"/>
    <col min="13" max="14" width="8.8515625" style="210" customWidth="1"/>
    <col min="15" max="16384" width="8.8515625" style="161" customWidth="1"/>
  </cols>
  <sheetData>
    <row r="1" spans="1:14" ht="21">
      <c r="A1" s="423" t="s">
        <v>968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</row>
    <row r="2" spans="1:14" ht="21">
      <c r="A2" s="162" t="s">
        <v>196</v>
      </c>
      <c r="B2" s="163" t="s">
        <v>969</v>
      </c>
      <c r="C2" s="162" t="s">
        <v>655</v>
      </c>
      <c r="D2" s="164" t="s">
        <v>470</v>
      </c>
      <c r="E2" s="165"/>
      <c r="F2" s="166"/>
      <c r="G2" s="167" t="s">
        <v>970</v>
      </c>
      <c r="H2" s="167" t="s">
        <v>971</v>
      </c>
      <c r="I2" s="167" t="s">
        <v>971</v>
      </c>
      <c r="J2" s="168" t="s">
        <v>971</v>
      </c>
      <c r="K2" s="169" t="s">
        <v>971</v>
      </c>
      <c r="L2" s="167" t="s">
        <v>972</v>
      </c>
      <c r="M2" s="170" t="s">
        <v>973</v>
      </c>
      <c r="N2" s="171" t="s">
        <v>659</v>
      </c>
    </row>
    <row r="3" spans="1:14" ht="21">
      <c r="A3" s="172"/>
      <c r="B3" s="161"/>
      <c r="C3" s="172"/>
      <c r="D3" s="173" t="s">
        <v>974</v>
      </c>
      <c r="E3" s="174" t="s">
        <v>975</v>
      </c>
      <c r="F3" s="174" t="s">
        <v>660</v>
      </c>
      <c r="G3" s="175" t="s">
        <v>976</v>
      </c>
      <c r="H3" s="176" t="s">
        <v>977</v>
      </c>
      <c r="I3" s="176" t="s">
        <v>978</v>
      </c>
      <c r="J3" s="177" t="s">
        <v>979</v>
      </c>
      <c r="K3" s="178" t="s">
        <v>980</v>
      </c>
      <c r="L3" s="176"/>
      <c r="M3" s="179" t="s">
        <v>981</v>
      </c>
      <c r="N3" s="180" t="s">
        <v>664</v>
      </c>
    </row>
    <row r="4" spans="1:14" ht="21">
      <c r="A4" s="181"/>
      <c r="B4" s="182" t="s">
        <v>982</v>
      </c>
      <c r="C4" s="181"/>
      <c r="D4" s="174"/>
      <c r="E4" s="174"/>
      <c r="F4" s="174"/>
      <c r="G4" s="183"/>
      <c r="H4" s="183"/>
      <c r="I4" s="183"/>
      <c r="J4" s="184"/>
      <c r="K4" s="184"/>
      <c r="L4" s="183"/>
      <c r="M4" s="185"/>
      <c r="N4" s="174"/>
    </row>
    <row r="5" spans="1:14" ht="21">
      <c r="A5" s="181">
        <v>1</v>
      </c>
      <c r="B5" s="186" t="s">
        <v>983</v>
      </c>
      <c r="C5" s="187" t="s">
        <v>984</v>
      </c>
      <c r="D5" s="174">
        <v>14</v>
      </c>
      <c r="E5" s="174">
        <v>17</v>
      </c>
      <c r="F5" s="174">
        <v>21</v>
      </c>
      <c r="G5" s="174">
        <v>11</v>
      </c>
      <c r="H5" s="174"/>
      <c r="I5" s="174"/>
      <c r="J5" s="174">
        <v>10</v>
      </c>
      <c r="K5" s="174"/>
      <c r="L5" s="174">
        <f>H5+I5+J5+K5</f>
        <v>10</v>
      </c>
      <c r="M5" s="188">
        <v>700</v>
      </c>
      <c r="N5" s="174">
        <f aca="true" t="shared" si="0" ref="N5:N68">L5*M5</f>
        <v>7000</v>
      </c>
    </row>
    <row r="6" spans="1:14" ht="21">
      <c r="A6" s="181">
        <v>2</v>
      </c>
      <c r="B6" s="186" t="s">
        <v>985</v>
      </c>
      <c r="C6" s="187" t="s">
        <v>986</v>
      </c>
      <c r="D6" s="174">
        <v>58</v>
      </c>
      <c r="E6" s="174">
        <v>87</v>
      </c>
      <c r="F6" s="174">
        <v>96</v>
      </c>
      <c r="G6" s="183">
        <v>91</v>
      </c>
      <c r="H6" s="183"/>
      <c r="I6" s="183"/>
      <c r="J6" s="183"/>
      <c r="K6" s="183">
        <v>50</v>
      </c>
      <c r="L6" s="174">
        <f>H6+I6+J6+K6</f>
        <v>50</v>
      </c>
      <c r="M6" s="188">
        <v>72</v>
      </c>
      <c r="N6" s="174">
        <f t="shared" si="0"/>
        <v>3600</v>
      </c>
    </row>
    <row r="7" spans="1:14" ht="21">
      <c r="A7" s="181">
        <v>3</v>
      </c>
      <c r="B7" s="186" t="s">
        <v>987</v>
      </c>
      <c r="C7" s="187" t="s">
        <v>988</v>
      </c>
      <c r="D7" s="174">
        <v>160</v>
      </c>
      <c r="E7" s="174">
        <v>81</v>
      </c>
      <c r="F7" s="174">
        <v>106</v>
      </c>
      <c r="G7" s="183">
        <v>131</v>
      </c>
      <c r="H7" s="183"/>
      <c r="I7" s="183"/>
      <c r="J7" s="183">
        <v>100</v>
      </c>
      <c r="K7" s="183"/>
      <c r="L7" s="174">
        <f>H7+I7+J7+K7</f>
        <v>100</v>
      </c>
      <c r="M7" s="189">
        <v>250</v>
      </c>
      <c r="N7" s="174">
        <f t="shared" si="0"/>
        <v>25000</v>
      </c>
    </row>
    <row r="8" spans="1:14" ht="21">
      <c r="A8" s="181">
        <v>4</v>
      </c>
      <c r="B8" s="186" t="s">
        <v>989</v>
      </c>
      <c r="C8" s="187" t="s">
        <v>986</v>
      </c>
      <c r="D8" s="174">
        <v>445</v>
      </c>
      <c r="E8" s="174">
        <v>472</v>
      </c>
      <c r="F8" s="174">
        <v>482</v>
      </c>
      <c r="G8" s="183">
        <v>246</v>
      </c>
      <c r="H8" s="183"/>
      <c r="I8" s="183">
        <v>200</v>
      </c>
      <c r="J8" s="183"/>
      <c r="K8" s="183"/>
      <c r="L8" s="174">
        <f>H8+I8+J8+K8</f>
        <v>200</v>
      </c>
      <c r="M8" s="189">
        <v>110</v>
      </c>
      <c r="N8" s="174">
        <f t="shared" si="0"/>
        <v>22000</v>
      </c>
    </row>
    <row r="9" spans="1:14" ht="21">
      <c r="A9" s="181">
        <v>5</v>
      </c>
      <c r="B9" s="186" t="s">
        <v>990</v>
      </c>
      <c r="C9" s="187" t="s">
        <v>991</v>
      </c>
      <c r="D9" s="174">
        <v>670</v>
      </c>
      <c r="E9" s="174">
        <v>377</v>
      </c>
      <c r="F9" s="174">
        <v>337</v>
      </c>
      <c r="G9" s="183">
        <v>5</v>
      </c>
      <c r="H9" s="183">
        <v>200</v>
      </c>
      <c r="I9" s="183"/>
      <c r="J9" s="183">
        <v>200</v>
      </c>
      <c r="K9" s="183"/>
      <c r="L9" s="174">
        <f aca="true" t="shared" si="1" ref="L9:L72">H9+I9+J9+K9</f>
        <v>400</v>
      </c>
      <c r="M9" s="188">
        <v>125</v>
      </c>
      <c r="N9" s="174">
        <f t="shared" si="0"/>
        <v>50000</v>
      </c>
    </row>
    <row r="10" spans="1:14" ht="21">
      <c r="A10" s="181">
        <v>6</v>
      </c>
      <c r="B10" s="186" t="s">
        <v>992</v>
      </c>
      <c r="C10" s="187" t="s">
        <v>991</v>
      </c>
      <c r="D10" s="174">
        <v>2</v>
      </c>
      <c r="E10" s="174">
        <v>2</v>
      </c>
      <c r="F10" s="174">
        <v>6</v>
      </c>
      <c r="G10" s="183">
        <v>2</v>
      </c>
      <c r="H10" s="183"/>
      <c r="I10" s="183">
        <v>4</v>
      </c>
      <c r="J10" s="183"/>
      <c r="K10" s="183"/>
      <c r="L10" s="174">
        <f t="shared" si="1"/>
        <v>4</v>
      </c>
      <c r="M10" s="185">
        <v>800</v>
      </c>
      <c r="N10" s="174">
        <f t="shared" si="0"/>
        <v>3200</v>
      </c>
    </row>
    <row r="11" spans="1:14" ht="21">
      <c r="A11" s="181">
        <v>7</v>
      </c>
      <c r="B11" s="186" t="s">
        <v>993</v>
      </c>
      <c r="C11" s="187" t="s">
        <v>991</v>
      </c>
      <c r="D11" s="174">
        <v>167</v>
      </c>
      <c r="E11" s="174">
        <v>258</v>
      </c>
      <c r="F11" s="174">
        <v>217</v>
      </c>
      <c r="G11" s="183">
        <v>35</v>
      </c>
      <c r="H11" s="183">
        <v>100</v>
      </c>
      <c r="I11" s="183"/>
      <c r="J11" s="183">
        <v>100</v>
      </c>
      <c r="K11" s="183"/>
      <c r="L11" s="174">
        <f t="shared" si="1"/>
        <v>200</v>
      </c>
      <c r="M11" s="188">
        <v>190</v>
      </c>
      <c r="N11" s="174">
        <f t="shared" si="0"/>
        <v>38000</v>
      </c>
    </row>
    <row r="12" spans="1:14" ht="21">
      <c r="A12" s="181">
        <v>8</v>
      </c>
      <c r="B12" s="186" t="s">
        <v>994</v>
      </c>
      <c r="C12" s="187" t="s">
        <v>995</v>
      </c>
      <c r="D12" s="174">
        <v>100</v>
      </c>
      <c r="E12" s="174">
        <v>250</v>
      </c>
      <c r="F12" s="174">
        <v>100</v>
      </c>
      <c r="G12" s="183"/>
      <c r="H12" s="183">
        <v>50</v>
      </c>
      <c r="I12" s="183">
        <v>50</v>
      </c>
      <c r="J12" s="183">
        <v>50</v>
      </c>
      <c r="K12" s="183">
        <v>50</v>
      </c>
      <c r="L12" s="174">
        <f t="shared" si="1"/>
        <v>200</v>
      </c>
      <c r="M12" s="188">
        <v>177.62</v>
      </c>
      <c r="N12" s="174">
        <f t="shared" si="0"/>
        <v>35524</v>
      </c>
    </row>
    <row r="13" spans="1:14" ht="21">
      <c r="A13" s="181">
        <v>9</v>
      </c>
      <c r="B13" s="186" t="s">
        <v>996</v>
      </c>
      <c r="C13" s="187" t="s">
        <v>991</v>
      </c>
      <c r="D13" s="174">
        <v>92</v>
      </c>
      <c r="E13" s="174">
        <v>148</v>
      </c>
      <c r="F13" s="174">
        <v>184</v>
      </c>
      <c r="G13" s="183">
        <v>56</v>
      </c>
      <c r="H13" s="183"/>
      <c r="I13" s="183">
        <v>60</v>
      </c>
      <c r="J13" s="183">
        <v>60</v>
      </c>
      <c r="K13" s="183">
        <v>60</v>
      </c>
      <c r="L13" s="174">
        <f t="shared" si="1"/>
        <v>180</v>
      </c>
      <c r="M13" s="188">
        <v>93.14</v>
      </c>
      <c r="N13" s="174">
        <f t="shared" si="0"/>
        <v>16765.2</v>
      </c>
    </row>
    <row r="14" spans="1:14" ht="21">
      <c r="A14" s="181">
        <v>10</v>
      </c>
      <c r="B14" s="186" t="s">
        <v>997</v>
      </c>
      <c r="C14" s="187" t="s">
        <v>984</v>
      </c>
      <c r="D14" s="174">
        <v>6</v>
      </c>
      <c r="E14" s="174">
        <v>17</v>
      </c>
      <c r="F14" s="174">
        <v>32</v>
      </c>
      <c r="G14" s="183">
        <v>52</v>
      </c>
      <c r="H14" s="183"/>
      <c r="I14" s="183"/>
      <c r="J14" s="183"/>
      <c r="K14" s="183">
        <v>40</v>
      </c>
      <c r="L14" s="174">
        <f t="shared" si="1"/>
        <v>40</v>
      </c>
      <c r="M14" s="188">
        <v>374.5</v>
      </c>
      <c r="N14" s="174">
        <f t="shared" si="0"/>
        <v>14980</v>
      </c>
    </row>
    <row r="15" spans="1:14" ht="21">
      <c r="A15" s="181">
        <v>11</v>
      </c>
      <c r="B15" s="186" t="s">
        <v>998</v>
      </c>
      <c r="C15" s="187" t="s">
        <v>999</v>
      </c>
      <c r="D15" s="174">
        <v>11001</v>
      </c>
      <c r="E15" s="174">
        <v>15067</v>
      </c>
      <c r="F15" s="174">
        <v>17290</v>
      </c>
      <c r="G15" s="183">
        <v>210</v>
      </c>
      <c r="H15" s="183">
        <v>4000</v>
      </c>
      <c r="I15" s="183">
        <v>4000</v>
      </c>
      <c r="J15" s="183">
        <v>4000</v>
      </c>
      <c r="K15" s="183">
        <v>5000</v>
      </c>
      <c r="L15" s="174">
        <f t="shared" si="1"/>
        <v>17000</v>
      </c>
      <c r="M15" s="188">
        <v>41</v>
      </c>
      <c r="N15" s="174">
        <f t="shared" si="0"/>
        <v>697000</v>
      </c>
    </row>
    <row r="16" spans="1:14" ht="21">
      <c r="A16" s="181">
        <v>12</v>
      </c>
      <c r="B16" s="186" t="s">
        <v>1000</v>
      </c>
      <c r="C16" s="187" t="s">
        <v>991</v>
      </c>
      <c r="D16" s="174">
        <v>144</v>
      </c>
      <c r="E16" s="174">
        <v>105</v>
      </c>
      <c r="F16" s="174">
        <v>88</v>
      </c>
      <c r="G16" s="183">
        <v>40</v>
      </c>
      <c r="H16" s="183"/>
      <c r="I16" s="183">
        <v>50</v>
      </c>
      <c r="J16" s="183"/>
      <c r="K16" s="183">
        <v>50</v>
      </c>
      <c r="L16" s="174">
        <f t="shared" si="1"/>
        <v>100</v>
      </c>
      <c r="M16" s="188">
        <v>400</v>
      </c>
      <c r="N16" s="174">
        <f t="shared" si="0"/>
        <v>40000</v>
      </c>
    </row>
    <row r="17" spans="1:14" ht="21">
      <c r="A17" s="181">
        <v>13</v>
      </c>
      <c r="B17" s="186" t="s">
        <v>1001</v>
      </c>
      <c r="C17" s="187" t="s">
        <v>991</v>
      </c>
      <c r="D17" s="174">
        <v>213</v>
      </c>
      <c r="E17" s="174">
        <v>360</v>
      </c>
      <c r="F17" s="174">
        <v>358</v>
      </c>
      <c r="G17" s="183">
        <v>46</v>
      </c>
      <c r="H17" s="183">
        <v>100</v>
      </c>
      <c r="I17" s="183">
        <v>100</v>
      </c>
      <c r="J17" s="183">
        <v>100</v>
      </c>
      <c r="K17" s="183">
        <v>100</v>
      </c>
      <c r="L17" s="174">
        <f t="shared" si="1"/>
        <v>400</v>
      </c>
      <c r="M17" s="188">
        <v>640</v>
      </c>
      <c r="N17" s="174">
        <f t="shared" si="0"/>
        <v>256000</v>
      </c>
    </row>
    <row r="18" spans="1:14" ht="21">
      <c r="A18" s="181">
        <v>14</v>
      </c>
      <c r="B18" s="186" t="s">
        <v>1002</v>
      </c>
      <c r="C18" s="187" t="s">
        <v>984</v>
      </c>
      <c r="D18" s="174">
        <v>17</v>
      </c>
      <c r="E18" s="174">
        <v>9</v>
      </c>
      <c r="F18" s="174">
        <v>29</v>
      </c>
      <c r="G18" s="183">
        <v>12</v>
      </c>
      <c r="H18" s="183"/>
      <c r="I18" s="183">
        <v>40</v>
      </c>
      <c r="J18" s="183"/>
      <c r="K18" s="183"/>
      <c r="L18" s="174">
        <f t="shared" si="1"/>
        <v>40</v>
      </c>
      <c r="M18" s="188">
        <v>130</v>
      </c>
      <c r="N18" s="174">
        <f t="shared" si="0"/>
        <v>5200</v>
      </c>
    </row>
    <row r="19" spans="1:14" ht="21">
      <c r="A19" s="181">
        <v>15</v>
      </c>
      <c r="B19" s="186" t="s">
        <v>1003</v>
      </c>
      <c r="C19" s="187" t="s">
        <v>1004</v>
      </c>
      <c r="D19" s="174" t="s">
        <v>1005</v>
      </c>
      <c r="E19" s="174"/>
      <c r="F19" s="174"/>
      <c r="G19" s="183" t="s">
        <v>1005</v>
      </c>
      <c r="H19" s="183"/>
      <c r="I19" s="183">
        <v>20</v>
      </c>
      <c r="J19" s="183"/>
      <c r="K19" s="183"/>
      <c r="L19" s="174">
        <f t="shared" si="1"/>
        <v>20</v>
      </c>
      <c r="M19" s="188">
        <v>165</v>
      </c>
      <c r="N19" s="174">
        <f t="shared" si="0"/>
        <v>3300</v>
      </c>
    </row>
    <row r="20" spans="1:14" ht="21">
      <c r="A20" s="181">
        <v>16</v>
      </c>
      <c r="B20" s="186" t="s">
        <v>1006</v>
      </c>
      <c r="C20" s="187" t="s">
        <v>984</v>
      </c>
      <c r="D20" s="174">
        <v>8</v>
      </c>
      <c r="E20" s="174">
        <v>37</v>
      </c>
      <c r="F20" s="174">
        <v>14</v>
      </c>
      <c r="G20" s="183">
        <v>29</v>
      </c>
      <c r="H20" s="183"/>
      <c r="I20" s="183"/>
      <c r="J20" s="183"/>
      <c r="K20" s="183">
        <v>30</v>
      </c>
      <c r="L20" s="174">
        <f t="shared" si="1"/>
        <v>30</v>
      </c>
      <c r="M20" s="188">
        <v>250</v>
      </c>
      <c r="N20" s="174">
        <f t="shared" si="0"/>
        <v>7500</v>
      </c>
    </row>
    <row r="21" spans="1:14" ht="21">
      <c r="A21" s="181">
        <v>17</v>
      </c>
      <c r="B21" s="186" t="s">
        <v>1007</v>
      </c>
      <c r="C21" s="187" t="s">
        <v>991</v>
      </c>
      <c r="D21" s="174">
        <v>1365</v>
      </c>
      <c r="E21" s="174">
        <v>1550</v>
      </c>
      <c r="F21" s="174">
        <v>1588</v>
      </c>
      <c r="G21" s="183">
        <v>252</v>
      </c>
      <c r="H21" s="183">
        <v>400</v>
      </c>
      <c r="I21" s="183">
        <v>400</v>
      </c>
      <c r="J21" s="183">
        <v>400</v>
      </c>
      <c r="K21" s="183">
        <v>400</v>
      </c>
      <c r="L21" s="174">
        <f t="shared" si="1"/>
        <v>1600</v>
      </c>
      <c r="M21" s="188">
        <v>75</v>
      </c>
      <c r="N21" s="174">
        <f t="shared" si="0"/>
        <v>120000</v>
      </c>
    </row>
    <row r="22" spans="1:14" ht="21">
      <c r="A22" s="181">
        <v>18</v>
      </c>
      <c r="B22" s="186" t="s">
        <v>1008</v>
      </c>
      <c r="C22" s="187" t="s">
        <v>991</v>
      </c>
      <c r="D22" s="174">
        <v>375</v>
      </c>
      <c r="E22" s="174">
        <v>144</v>
      </c>
      <c r="F22" s="174">
        <v>101</v>
      </c>
      <c r="G22" s="183">
        <v>64</v>
      </c>
      <c r="H22" s="183"/>
      <c r="I22" s="183">
        <v>100</v>
      </c>
      <c r="J22" s="183"/>
      <c r="K22" s="183">
        <v>100</v>
      </c>
      <c r="L22" s="174">
        <f t="shared" si="1"/>
        <v>200</v>
      </c>
      <c r="M22" s="188">
        <v>142</v>
      </c>
      <c r="N22" s="174">
        <f t="shared" si="0"/>
        <v>28400</v>
      </c>
    </row>
    <row r="23" spans="1:14" ht="21">
      <c r="A23" s="181">
        <v>19</v>
      </c>
      <c r="B23" s="186" t="s">
        <v>1009</v>
      </c>
      <c r="C23" s="187" t="s">
        <v>991</v>
      </c>
      <c r="D23" s="174">
        <v>642</v>
      </c>
      <c r="E23" s="174">
        <v>810</v>
      </c>
      <c r="F23" s="174">
        <v>781</v>
      </c>
      <c r="G23" s="183">
        <v>85</v>
      </c>
      <c r="H23" s="183">
        <v>200</v>
      </c>
      <c r="I23" s="183">
        <v>200</v>
      </c>
      <c r="J23" s="183">
        <v>200</v>
      </c>
      <c r="K23" s="183">
        <v>200</v>
      </c>
      <c r="L23" s="174">
        <f t="shared" si="1"/>
        <v>800</v>
      </c>
      <c r="M23" s="188">
        <v>110</v>
      </c>
      <c r="N23" s="174">
        <f t="shared" si="0"/>
        <v>88000</v>
      </c>
    </row>
    <row r="24" spans="1:14" ht="21">
      <c r="A24" s="181">
        <v>20</v>
      </c>
      <c r="B24" s="186" t="s">
        <v>1010</v>
      </c>
      <c r="C24" s="187" t="s">
        <v>1011</v>
      </c>
      <c r="D24" s="174">
        <v>2788</v>
      </c>
      <c r="E24" s="174">
        <v>3557</v>
      </c>
      <c r="F24" s="174">
        <v>3280</v>
      </c>
      <c r="G24" s="183">
        <v>12</v>
      </c>
      <c r="H24" s="183">
        <v>1000</v>
      </c>
      <c r="I24" s="183">
        <v>1000</v>
      </c>
      <c r="J24" s="183">
        <v>1000</v>
      </c>
      <c r="K24" s="183">
        <v>1000</v>
      </c>
      <c r="L24" s="174">
        <f t="shared" si="1"/>
        <v>4000</v>
      </c>
      <c r="M24" s="188">
        <v>46</v>
      </c>
      <c r="N24" s="174">
        <f t="shared" si="0"/>
        <v>184000</v>
      </c>
    </row>
    <row r="25" spans="1:14" ht="21">
      <c r="A25" s="181">
        <v>21</v>
      </c>
      <c r="B25" s="186" t="s">
        <v>1012</v>
      </c>
      <c r="C25" s="187" t="s">
        <v>1013</v>
      </c>
      <c r="D25" s="174">
        <v>58</v>
      </c>
      <c r="E25" s="174">
        <v>150</v>
      </c>
      <c r="F25" s="174">
        <v>95</v>
      </c>
      <c r="G25" s="183">
        <v>40</v>
      </c>
      <c r="H25" s="183"/>
      <c r="I25" s="183"/>
      <c r="J25" s="183">
        <v>50</v>
      </c>
      <c r="K25" s="183"/>
      <c r="L25" s="174">
        <f t="shared" si="1"/>
        <v>50</v>
      </c>
      <c r="M25" s="188">
        <v>321</v>
      </c>
      <c r="N25" s="174">
        <f t="shared" si="0"/>
        <v>16050</v>
      </c>
    </row>
    <row r="26" spans="1:14" ht="21">
      <c r="A26" s="181">
        <v>22</v>
      </c>
      <c r="B26" s="186" t="s">
        <v>1014</v>
      </c>
      <c r="C26" s="187" t="s">
        <v>991</v>
      </c>
      <c r="D26" s="174">
        <v>144</v>
      </c>
      <c r="E26" s="174">
        <v>235</v>
      </c>
      <c r="F26" s="174">
        <v>220</v>
      </c>
      <c r="G26" s="183">
        <v>30</v>
      </c>
      <c r="H26" s="183">
        <v>60</v>
      </c>
      <c r="I26" s="183">
        <v>60</v>
      </c>
      <c r="J26" s="183">
        <v>60</v>
      </c>
      <c r="K26" s="183">
        <v>60</v>
      </c>
      <c r="L26" s="174">
        <f t="shared" si="1"/>
        <v>240</v>
      </c>
      <c r="M26" s="188">
        <v>1600</v>
      </c>
      <c r="N26" s="174">
        <f t="shared" si="0"/>
        <v>384000</v>
      </c>
    </row>
    <row r="27" spans="1:14" ht="21">
      <c r="A27" s="181">
        <v>23</v>
      </c>
      <c r="B27" s="186" t="s">
        <v>1015</v>
      </c>
      <c r="C27" s="187" t="s">
        <v>991</v>
      </c>
      <c r="D27" s="174">
        <v>118</v>
      </c>
      <c r="E27" s="174">
        <v>75</v>
      </c>
      <c r="F27" s="174">
        <v>162</v>
      </c>
      <c r="G27" s="183">
        <v>66</v>
      </c>
      <c r="H27" s="183"/>
      <c r="I27" s="183">
        <v>40</v>
      </c>
      <c r="J27" s="184">
        <v>40</v>
      </c>
      <c r="K27" s="184">
        <v>40</v>
      </c>
      <c r="L27" s="174">
        <f t="shared" si="1"/>
        <v>120</v>
      </c>
      <c r="M27" s="188">
        <v>104.81</v>
      </c>
      <c r="N27" s="174">
        <f t="shared" si="0"/>
        <v>12577.2</v>
      </c>
    </row>
    <row r="28" spans="1:14" ht="21">
      <c r="A28" s="181">
        <v>24</v>
      </c>
      <c r="B28" s="186" t="s">
        <v>1016</v>
      </c>
      <c r="C28" s="187" t="s">
        <v>991</v>
      </c>
      <c r="D28" s="174">
        <v>48</v>
      </c>
      <c r="E28" s="174">
        <v>85</v>
      </c>
      <c r="F28" s="174">
        <v>86</v>
      </c>
      <c r="G28" s="183">
        <v>15</v>
      </c>
      <c r="H28" s="183"/>
      <c r="I28" s="183">
        <v>50</v>
      </c>
      <c r="J28" s="183"/>
      <c r="K28" s="183">
        <v>50</v>
      </c>
      <c r="L28" s="174">
        <f t="shared" si="1"/>
        <v>100</v>
      </c>
      <c r="M28" s="188">
        <v>178</v>
      </c>
      <c r="N28" s="174">
        <f t="shared" si="0"/>
        <v>17800</v>
      </c>
    </row>
    <row r="29" spans="1:14" ht="21">
      <c r="A29" s="181">
        <v>25</v>
      </c>
      <c r="B29" s="186" t="s">
        <v>1017</v>
      </c>
      <c r="C29" s="187" t="s">
        <v>991</v>
      </c>
      <c r="D29" s="174">
        <v>59</v>
      </c>
      <c r="E29" s="174">
        <v>122</v>
      </c>
      <c r="F29" s="174">
        <v>35</v>
      </c>
      <c r="G29" s="183">
        <v>19</v>
      </c>
      <c r="H29" s="183"/>
      <c r="I29" s="183">
        <v>40</v>
      </c>
      <c r="J29" s="183"/>
      <c r="K29" s="183"/>
      <c r="L29" s="174">
        <f t="shared" si="1"/>
        <v>40</v>
      </c>
      <c r="M29" s="188">
        <v>120.91</v>
      </c>
      <c r="N29" s="174">
        <f t="shared" si="0"/>
        <v>4836.4</v>
      </c>
    </row>
    <row r="30" spans="1:14" ht="21">
      <c r="A30" s="181">
        <v>26</v>
      </c>
      <c r="B30" s="186" t="s">
        <v>1018</v>
      </c>
      <c r="C30" s="187" t="s">
        <v>984</v>
      </c>
      <c r="D30" s="174">
        <v>250</v>
      </c>
      <c r="E30" s="174">
        <v>323</v>
      </c>
      <c r="F30" s="174">
        <v>333</v>
      </c>
      <c r="G30" s="183">
        <v>73</v>
      </c>
      <c r="H30" s="183">
        <v>100</v>
      </c>
      <c r="I30" s="183">
        <v>100</v>
      </c>
      <c r="J30" s="183">
        <v>100</v>
      </c>
      <c r="K30" s="183">
        <v>100</v>
      </c>
      <c r="L30" s="174">
        <f t="shared" si="1"/>
        <v>400</v>
      </c>
      <c r="M30" s="188">
        <v>90</v>
      </c>
      <c r="N30" s="174">
        <f t="shared" si="0"/>
        <v>36000</v>
      </c>
    </row>
    <row r="31" spans="1:14" ht="21">
      <c r="A31" s="181">
        <v>27</v>
      </c>
      <c r="B31" s="186" t="s">
        <v>1019</v>
      </c>
      <c r="C31" s="187" t="s">
        <v>1020</v>
      </c>
      <c r="D31" s="174">
        <v>150</v>
      </c>
      <c r="E31" s="174">
        <v>400</v>
      </c>
      <c r="F31" s="174">
        <v>471</v>
      </c>
      <c r="G31" s="183"/>
      <c r="H31" s="183">
        <v>100</v>
      </c>
      <c r="I31" s="183">
        <v>200</v>
      </c>
      <c r="J31" s="183">
        <v>100</v>
      </c>
      <c r="K31" s="183">
        <v>200</v>
      </c>
      <c r="L31" s="174">
        <f t="shared" si="1"/>
        <v>600</v>
      </c>
      <c r="M31" s="188">
        <v>285</v>
      </c>
      <c r="N31" s="174">
        <f t="shared" si="0"/>
        <v>171000</v>
      </c>
    </row>
    <row r="32" spans="1:14" ht="21">
      <c r="A32" s="181">
        <v>28</v>
      </c>
      <c r="B32" s="186" t="s">
        <v>1021</v>
      </c>
      <c r="C32" s="187" t="s">
        <v>1022</v>
      </c>
      <c r="D32" s="174">
        <v>67</v>
      </c>
      <c r="E32" s="174">
        <v>252</v>
      </c>
      <c r="F32" s="174">
        <v>182</v>
      </c>
      <c r="G32" s="183">
        <v>186</v>
      </c>
      <c r="H32" s="183"/>
      <c r="I32" s="183"/>
      <c r="J32" s="183"/>
      <c r="K32" s="183">
        <v>200</v>
      </c>
      <c r="L32" s="174">
        <f t="shared" si="1"/>
        <v>200</v>
      </c>
      <c r="M32" s="188">
        <v>178</v>
      </c>
      <c r="N32" s="174">
        <f t="shared" si="0"/>
        <v>35600</v>
      </c>
    </row>
    <row r="33" spans="1:14" ht="21">
      <c r="A33" s="181">
        <v>29</v>
      </c>
      <c r="B33" s="186" t="s">
        <v>1023</v>
      </c>
      <c r="C33" s="187" t="s">
        <v>984</v>
      </c>
      <c r="D33" s="174">
        <v>386</v>
      </c>
      <c r="E33" s="174">
        <v>481</v>
      </c>
      <c r="F33" s="174">
        <v>424</v>
      </c>
      <c r="G33" s="183">
        <v>27</v>
      </c>
      <c r="H33" s="183">
        <v>100</v>
      </c>
      <c r="I33" s="183">
        <v>100</v>
      </c>
      <c r="J33" s="183">
        <v>100</v>
      </c>
      <c r="K33" s="183">
        <v>100</v>
      </c>
      <c r="L33" s="174">
        <f t="shared" si="1"/>
        <v>400</v>
      </c>
      <c r="M33" s="188">
        <v>160.5</v>
      </c>
      <c r="N33" s="174">
        <f t="shared" si="0"/>
        <v>64200</v>
      </c>
    </row>
    <row r="34" spans="1:14" ht="21">
      <c r="A34" s="181">
        <v>30</v>
      </c>
      <c r="B34" s="190" t="s">
        <v>1024</v>
      </c>
      <c r="C34" s="187" t="s">
        <v>991</v>
      </c>
      <c r="D34" s="174">
        <v>3</v>
      </c>
      <c r="E34" s="174">
        <v>3</v>
      </c>
      <c r="F34" s="174">
        <v>2</v>
      </c>
      <c r="G34" s="183">
        <v>4</v>
      </c>
      <c r="H34" s="183"/>
      <c r="I34" s="183"/>
      <c r="J34" s="183"/>
      <c r="K34" s="183"/>
      <c r="L34" s="174">
        <f t="shared" si="1"/>
        <v>0</v>
      </c>
      <c r="M34" s="188">
        <v>750</v>
      </c>
      <c r="N34" s="183">
        <f t="shared" si="0"/>
        <v>0</v>
      </c>
    </row>
    <row r="35" spans="1:14" ht="21">
      <c r="A35" s="181">
        <v>31</v>
      </c>
      <c r="B35" s="186" t="s">
        <v>1025</v>
      </c>
      <c r="C35" s="187" t="s">
        <v>991</v>
      </c>
      <c r="D35" s="174">
        <v>10</v>
      </c>
      <c r="E35" s="174">
        <v>13</v>
      </c>
      <c r="F35" s="174">
        <v>11</v>
      </c>
      <c r="G35" s="183"/>
      <c r="H35" s="183">
        <v>10</v>
      </c>
      <c r="I35" s="183"/>
      <c r="J35" s="183">
        <v>10</v>
      </c>
      <c r="K35" s="183"/>
      <c r="L35" s="174">
        <f t="shared" si="1"/>
        <v>20</v>
      </c>
      <c r="M35" s="188">
        <v>380</v>
      </c>
      <c r="N35" s="174">
        <f t="shared" si="0"/>
        <v>7600</v>
      </c>
    </row>
    <row r="36" spans="1:14" ht="21">
      <c r="A36" s="181">
        <v>32</v>
      </c>
      <c r="B36" s="190" t="s">
        <v>1026</v>
      </c>
      <c r="C36" s="187" t="s">
        <v>986</v>
      </c>
      <c r="D36" s="174">
        <v>20</v>
      </c>
      <c r="E36" s="174">
        <v>126</v>
      </c>
      <c r="F36" s="174">
        <v>110</v>
      </c>
      <c r="G36" s="183">
        <v>24</v>
      </c>
      <c r="H36" s="183"/>
      <c r="I36" s="183">
        <v>40</v>
      </c>
      <c r="J36" s="183">
        <v>40</v>
      </c>
      <c r="K36" s="183">
        <v>40</v>
      </c>
      <c r="L36" s="174">
        <f t="shared" si="1"/>
        <v>120</v>
      </c>
      <c r="M36" s="188">
        <v>1230.5</v>
      </c>
      <c r="N36" s="174">
        <f t="shared" si="0"/>
        <v>147660</v>
      </c>
    </row>
    <row r="37" spans="1:14" ht="21">
      <c r="A37" s="181">
        <v>33</v>
      </c>
      <c r="B37" s="190" t="s">
        <v>1027</v>
      </c>
      <c r="C37" s="181" t="s">
        <v>986</v>
      </c>
      <c r="D37" s="174">
        <v>965</v>
      </c>
      <c r="E37" s="174">
        <v>1069</v>
      </c>
      <c r="F37" s="174">
        <v>1228</v>
      </c>
      <c r="G37" s="183">
        <v>1487</v>
      </c>
      <c r="H37" s="183"/>
      <c r="I37" s="183"/>
      <c r="J37" s="183">
        <v>500</v>
      </c>
      <c r="K37" s="183"/>
      <c r="L37" s="174">
        <f t="shared" si="1"/>
        <v>500</v>
      </c>
      <c r="M37" s="188">
        <v>24.85</v>
      </c>
      <c r="N37" s="183">
        <f t="shared" si="0"/>
        <v>12425</v>
      </c>
    </row>
    <row r="38" spans="1:14" ht="21">
      <c r="A38" s="181">
        <v>34</v>
      </c>
      <c r="B38" s="186" t="s">
        <v>1028</v>
      </c>
      <c r="C38" s="187" t="s">
        <v>991</v>
      </c>
      <c r="D38" s="174">
        <v>11</v>
      </c>
      <c r="E38" s="174">
        <v>15</v>
      </c>
      <c r="F38" s="174">
        <v>16</v>
      </c>
      <c r="G38" s="183">
        <v>7</v>
      </c>
      <c r="H38" s="183"/>
      <c r="I38" s="183">
        <v>10</v>
      </c>
      <c r="J38" s="183"/>
      <c r="K38" s="183"/>
      <c r="L38" s="174">
        <f t="shared" si="1"/>
        <v>10</v>
      </c>
      <c r="M38" s="188">
        <v>257.77</v>
      </c>
      <c r="N38" s="174">
        <f t="shared" si="0"/>
        <v>2577.7</v>
      </c>
    </row>
    <row r="39" spans="1:14" ht="21">
      <c r="A39" s="181">
        <v>35</v>
      </c>
      <c r="B39" s="186" t="s">
        <v>1029</v>
      </c>
      <c r="C39" s="187" t="s">
        <v>984</v>
      </c>
      <c r="D39" s="174">
        <v>4</v>
      </c>
      <c r="E39" s="174">
        <v>10</v>
      </c>
      <c r="F39" s="174">
        <v>7</v>
      </c>
      <c r="G39" s="183">
        <v>2</v>
      </c>
      <c r="H39" s="183"/>
      <c r="I39" s="183">
        <v>10</v>
      </c>
      <c r="J39" s="183"/>
      <c r="K39" s="183"/>
      <c r="L39" s="174">
        <f t="shared" si="1"/>
        <v>10</v>
      </c>
      <c r="M39" s="188">
        <v>441.62</v>
      </c>
      <c r="N39" s="174">
        <f t="shared" si="0"/>
        <v>4416.2</v>
      </c>
    </row>
    <row r="40" spans="1:14" ht="21">
      <c r="A40" s="181">
        <v>36</v>
      </c>
      <c r="B40" s="186" t="s">
        <v>1030</v>
      </c>
      <c r="C40" s="187" t="s">
        <v>991</v>
      </c>
      <c r="D40" s="174">
        <v>324</v>
      </c>
      <c r="E40" s="174">
        <v>289</v>
      </c>
      <c r="F40" s="174">
        <v>502</v>
      </c>
      <c r="G40" s="183">
        <v>30</v>
      </c>
      <c r="H40" s="183">
        <v>200</v>
      </c>
      <c r="I40" s="183">
        <v>200</v>
      </c>
      <c r="J40" s="183"/>
      <c r="K40" s="183">
        <v>200</v>
      </c>
      <c r="L40" s="174">
        <f t="shared" si="1"/>
        <v>600</v>
      </c>
      <c r="M40" s="188">
        <v>28.94</v>
      </c>
      <c r="N40" s="174">
        <f t="shared" si="0"/>
        <v>17364</v>
      </c>
    </row>
    <row r="41" spans="1:14" ht="21">
      <c r="A41" s="181">
        <v>37</v>
      </c>
      <c r="B41" s="186" t="s">
        <v>1031</v>
      </c>
      <c r="C41" s="187" t="s">
        <v>991</v>
      </c>
      <c r="D41" s="174">
        <v>396</v>
      </c>
      <c r="E41" s="174">
        <v>744</v>
      </c>
      <c r="F41" s="174">
        <v>637</v>
      </c>
      <c r="G41" s="183">
        <v>186</v>
      </c>
      <c r="H41" s="183">
        <v>200</v>
      </c>
      <c r="I41" s="183">
        <v>200</v>
      </c>
      <c r="J41" s="183">
        <v>200</v>
      </c>
      <c r="K41" s="183">
        <v>200</v>
      </c>
      <c r="L41" s="174">
        <f t="shared" si="1"/>
        <v>800</v>
      </c>
      <c r="M41" s="188">
        <v>68</v>
      </c>
      <c r="N41" s="174">
        <f t="shared" si="0"/>
        <v>54400</v>
      </c>
    </row>
    <row r="42" spans="1:14" ht="21">
      <c r="A42" s="181">
        <v>38</v>
      </c>
      <c r="B42" s="186" t="s">
        <v>1032</v>
      </c>
      <c r="C42" s="187" t="s">
        <v>986</v>
      </c>
      <c r="D42" s="174">
        <v>13</v>
      </c>
      <c r="E42" s="174">
        <v>106</v>
      </c>
      <c r="F42" s="174">
        <v>87</v>
      </c>
      <c r="G42" s="183">
        <v>31</v>
      </c>
      <c r="H42" s="183">
        <v>20</v>
      </c>
      <c r="I42" s="183">
        <v>20</v>
      </c>
      <c r="J42" s="183">
        <v>20</v>
      </c>
      <c r="K42" s="183">
        <v>20</v>
      </c>
      <c r="L42" s="174">
        <f t="shared" si="1"/>
        <v>80</v>
      </c>
      <c r="M42" s="188">
        <v>56</v>
      </c>
      <c r="N42" s="174">
        <f t="shared" si="0"/>
        <v>4480</v>
      </c>
    </row>
    <row r="43" spans="1:14" ht="21">
      <c r="A43" s="181">
        <v>39</v>
      </c>
      <c r="B43" s="186" t="s">
        <v>1033</v>
      </c>
      <c r="C43" s="187" t="s">
        <v>986</v>
      </c>
      <c r="D43" s="174">
        <v>44</v>
      </c>
      <c r="E43" s="174">
        <v>59</v>
      </c>
      <c r="F43" s="174">
        <v>17</v>
      </c>
      <c r="G43" s="183">
        <v>15</v>
      </c>
      <c r="H43" s="183"/>
      <c r="I43" s="183">
        <v>20</v>
      </c>
      <c r="J43" s="183"/>
      <c r="K43" s="183">
        <v>20</v>
      </c>
      <c r="L43" s="174">
        <f t="shared" si="1"/>
        <v>40</v>
      </c>
      <c r="M43" s="188">
        <v>700</v>
      </c>
      <c r="N43" s="174">
        <f t="shared" si="0"/>
        <v>28000</v>
      </c>
    </row>
    <row r="44" spans="1:14" ht="21">
      <c r="A44" s="181">
        <v>40</v>
      </c>
      <c r="B44" s="186" t="s">
        <v>1034</v>
      </c>
      <c r="C44" s="187" t="s">
        <v>988</v>
      </c>
      <c r="D44" s="174">
        <v>53</v>
      </c>
      <c r="E44" s="174">
        <v>34</v>
      </c>
      <c r="F44" s="174">
        <v>31</v>
      </c>
      <c r="G44" s="183">
        <v>49</v>
      </c>
      <c r="H44" s="183"/>
      <c r="I44" s="183"/>
      <c r="J44" s="183">
        <v>20</v>
      </c>
      <c r="K44" s="183"/>
      <c r="L44" s="174">
        <f t="shared" si="1"/>
        <v>20</v>
      </c>
      <c r="M44" s="188">
        <v>770</v>
      </c>
      <c r="N44" s="174">
        <f t="shared" si="0"/>
        <v>15400</v>
      </c>
    </row>
    <row r="45" spans="1:14" ht="21">
      <c r="A45" s="181">
        <v>41</v>
      </c>
      <c r="B45" s="186" t="s">
        <v>1035</v>
      </c>
      <c r="C45" s="181" t="s">
        <v>986</v>
      </c>
      <c r="D45" s="174">
        <v>19</v>
      </c>
      <c r="E45" s="174">
        <v>27</v>
      </c>
      <c r="F45" s="174">
        <v>41</v>
      </c>
      <c r="G45" s="183">
        <v>25</v>
      </c>
      <c r="H45" s="183"/>
      <c r="I45" s="183"/>
      <c r="J45" s="183">
        <v>50</v>
      </c>
      <c r="K45" s="183"/>
      <c r="L45" s="174">
        <f t="shared" si="1"/>
        <v>50</v>
      </c>
      <c r="M45" s="189">
        <v>240</v>
      </c>
      <c r="N45" s="174">
        <f t="shared" si="0"/>
        <v>12000</v>
      </c>
    </row>
    <row r="46" spans="1:14" ht="21">
      <c r="A46" s="181">
        <v>42</v>
      </c>
      <c r="B46" s="186" t="s">
        <v>1036</v>
      </c>
      <c r="C46" s="187" t="s">
        <v>991</v>
      </c>
      <c r="D46" s="191">
        <v>3</v>
      </c>
      <c r="E46" s="174"/>
      <c r="F46" s="174">
        <v>3</v>
      </c>
      <c r="G46" s="181">
        <v>1</v>
      </c>
      <c r="H46" s="183">
        <v>10</v>
      </c>
      <c r="I46" s="183"/>
      <c r="J46" s="183"/>
      <c r="K46" s="183"/>
      <c r="L46" s="174">
        <f t="shared" si="1"/>
        <v>10</v>
      </c>
      <c r="M46" s="188">
        <v>252</v>
      </c>
      <c r="N46" s="174">
        <f t="shared" si="0"/>
        <v>2520</v>
      </c>
    </row>
    <row r="47" spans="1:14" ht="21">
      <c r="A47" s="181">
        <v>43</v>
      </c>
      <c r="B47" s="186" t="s">
        <v>1037</v>
      </c>
      <c r="C47" s="187" t="s">
        <v>986</v>
      </c>
      <c r="D47" s="191">
        <v>462</v>
      </c>
      <c r="E47" s="174">
        <v>502</v>
      </c>
      <c r="F47" s="174">
        <v>538</v>
      </c>
      <c r="G47" s="181">
        <v>145</v>
      </c>
      <c r="H47" s="183"/>
      <c r="I47" s="183">
        <v>300</v>
      </c>
      <c r="J47" s="183"/>
      <c r="K47" s="183">
        <v>300</v>
      </c>
      <c r="L47" s="174">
        <f t="shared" si="1"/>
        <v>600</v>
      </c>
      <c r="M47" s="188">
        <v>20.6</v>
      </c>
      <c r="N47" s="174">
        <f t="shared" si="0"/>
        <v>12360</v>
      </c>
    </row>
    <row r="48" spans="1:14" ht="21">
      <c r="A48" s="181">
        <v>44</v>
      </c>
      <c r="B48" s="186" t="s">
        <v>1038</v>
      </c>
      <c r="C48" s="187" t="s">
        <v>991</v>
      </c>
      <c r="D48" s="191">
        <v>90</v>
      </c>
      <c r="E48" s="174">
        <v>88</v>
      </c>
      <c r="F48" s="174">
        <v>100</v>
      </c>
      <c r="G48" s="181">
        <v>19</v>
      </c>
      <c r="H48" s="183">
        <v>50</v>
      </c>
      <c r="I48" s="183"/>
      <c r="J48" s="183">
        <v>50</v>
      </c>
      <c r="K48" s="183"/>
      <c r="L48" s="174">
        <f t="shared" si="1"/>
        <v>100</v>
      </c>
      <c r="M48" s="188">
        <v>275</v>
      </c>
      <c r="N48" s="174">
        <f t="shared" si="0"/>
        <v>27500</v>
      </c>
    </row>
    <row r="49" spans="1:14" ht="21">
      <c r="A49" s="181">
        <v>45</v>
      </c>
      <c r="B49" s="186" t="s">
        <v>1039</v>
      </c>
      <c r="C49" s="187" t="s">
        <v>1020</v>
      </c>
      <c r="D49" s="191">
        <v>42</v>
      </c>
      <c r="E49" s="174">
        <v>52</v>
      </c>
      <c r="F49" s="174">
        <v>105</v>
      </c>
      <c r="G49" s="181"/>
      <c r="H49" s="183">
        <v>50</v>
      </c>
      <c r="I49" s="183"/>
      <c r="J49" s="183">
        <v>50</v>
      </c>
      <c r="K49" s="183"/>
      <c r="L49" s="174">
        <f t="shared" si="1"/>
        <v>100</v>
      </c>
      <c r="M49" s="188">
        <v>171.2</v>
      </c>
      <c r="N49" s="174">
        <f t="shared" si="0"/>
        <v>17120</v>
      </c>
    </row>
    <row r="50" spans="1:14" ht="21">
      <c r="A50" s="181">
        <v>46</v>
      </c>
      <c r="B50" s="186" t="s">
        <v>1040</v>
      </c>
      <c r="C50" s="187" t="s">
        <v>984</v>
      </c>
      <c r="D50" s="191">
        <v>94</v>
      </c>
      <c r="E50" s="174">
        <v>164</v>
      </c>
      <c r="F50" s="174">
        <v>111</v>
      </c>
      <c r="G50" s="181">
        <v>23</v>
      </c>
      <c r="H50" s="183">
        <v>100</v>
      </c>
      <c r="I50" s="183"/>
      <c r="J50" s="183">
        <v>100</v>
      </c>
      <c r="K50" s="183"/>
      <c r="L50" s="174">
        <f t="shared" si="1"/>
        <v>200</v>
      </c>
      <c r="M50" s="188">
        <v>95</v>
      </c>
      <c r="N50" s="174">
        <f t="shared" si="0"/>
        <v>19000</v>
      </c>
    </row>
    <row r="51" spans="1:14" ht="21">
      <c r="A51" s="181">
        <v>47</v>
      </c>
      <c r="B51" s="186" t="s">
        <v>1041</v>
      </c>
      <c r="C51" s="187" t="s">
        <v>1042</v>
      </c>
      <c r="D51" s="191"/>
      <c r="E51" s="174"/>
      <c r="F51" s="174">
        <v>1</v>
      </c>
      <c r="G51" s="181"/>
      <c r="H51" s="183"/>
      <c r="I51" s="183"/>
      <c r="J51" s="183"/>
      <c r="K51" s="183">
        <v>1</v>
      </c>
      <c r="L51" s="174">
        <f t="shared" si="1"/>
        <v>1</v>
      </c>
      <c r="M51" s="192">
        <v>1647.8</v>
      </c>
      <c r="N51" s="174">
        <f t="shared" si="0"/>
        <v>1647.8</v>
      </c>
    </row>
    <row r="52" spans="1:14" ht="21">
      <c r="A52" s="181">
        <v>48</v>
      </c>
      <c r="B52" s="186" t="s">
        <v>1043</v>
      </c>
      <c r="C52" s="187" t="s">
        <v>1044</v>
      </c>
      <c r="D52" s="174">
        <v>172</v>
      </c>
      <c r="E52" s="174">
        <v>352</v>
      </c>
      <c r="F52" s="174">
        <v>436</v>
      </c>
      <c r="G52" s="183">
        <v>28</v>
      </c>
      <c r="H52" s="183">
        <v>100</v>
      </c>
      <c r="I52" s="183">
        <v>100</v>
      </c>
      <c r="J52" s="183">
        <v>100</v>
      </c>
      <c r="K52" s="183">
        <v>100</v>
      </c>
      <c r="L52" s="174">
        <f t="shared" si="1"/>
        <v>400</v>
      </c>
      <c r="M52" s="188">
        <v>258</v>
      </c>
      <c r="N52" s="174">
        <f t="shared" si="0"/>
        <v>103200</v>
      </c>
    </row>
    <row r="53" spans="1:14" ht="21">
      <c r="A53" s="181">
        <v>49</v>
      </c>
      <c r="B53" s="186" t="s">
        <v>1045</v>
      </c>
      <c r="C53" s="187" t="s">
        <v>986</v>
      </c>
      <c r="D53" s="174">
        <v>30</v>
      </c>
      <c r="E53" s="174">
        <v>8</v>
      </c>
      <c r="F53" s="174">
        <v>18</v>
      </c>
      <c r="G53" s="183">
        <v>4</v>
      </c>
      <c r="H53" s="183"/>
      <c r="I53" s="183">
        <v>20</v>
      </c>
      <c r="J53" s="183"/>
      <c r="K53" s="183"/>
      <c r="L53" s="174">
        <f t="shared" si="1"/>
        <v>20</v>
      </c>
      <c r="M53" s="188">
        <v>280</v>
      </c>
      <c r="N53" s="174">
        <f t="shared" si="0"/>
        <v>5600</v>
      </c>
    </row>
    <row r="54" spans="1:14" ht="21">
      <c r="A54" s="181">
        <v>50</v>
      </c>
      <c r="B54" s="186" t="s">
        <v>1046</v>
      </c>
      <c r="C54" s="187" t="s">
        <v>991</v>
      </c>
      <c r="D54" s="174">
        <v>191</v>
      </c>
      <c r="E54" s="174">
        <v>186</v>
      </c>
      <c r="F54" s="174">
        <v>91</v>
      </c>
      <c r="G54" s="183">
        <v>180</v>
      </c>
      <c r="H54" s="183"/>
      <c r="I54" s="183">
        <v>100</v>
      </c>
      <c r="J54" s="183"/>
      <c r="K54" s="183"/>
      <c r="L54" s="174">
        <f t="shared" si="1"/>
        <v>100</v>
      </c>
      <c r="M54" s="188">
        <v>150</v>
      </c>
      <c r="N54" s="174">
        <f t="shared" si="0"/>
        <v>15000</v>
      </c>
    </row>
    <row r="55" spans="1:14" ht="21">
      <c r="A55" s="181">
        <v>51</v>
      </c>
      <c r="B55" s="186" t="s">
        <v>1047</v>
      </c>
      <c r="C55" s="187" t="s">
        <v>986</v>
      </c>
      <c r="D55" s="174"/>
      <c r="E55" s="174">
        <v>1</v>
      </c>
      <c r="F55" s="174"/>
      <c r="G55" s="183">
        <v>3</v>
      </c>
      <c r="H55" s="183"/>
      <c r="I55" s="183"/>
      <c r="J55" s="183"/>
      <c r="K55" s="183"/>
      <c r="L55" s="174">
        <f t="shared" si="1"/>
        <v>0</v>
      </c>
      <c r="M55" s="188">
        <v>2677.14</v>
      </c>
      <c r="N55" s="174">
        <f t="shared" si="0"/>
        <v>0</v>
      </c>
    </row>
    <row r="56" spans="1:14" ht="21">
      <c r="A56" s="181">
        <v>52</v>
      </c>
      <c r="B56" s="186" t="s">
        <v>1048</v>
      </c>
      <c r="C56" s="187" t="s">
        <v>991</v>
      </c>
      <c r="D56" s="174">
        <v>115</v>
      </c>
      <c r="E56" s="174">
        <v>84</v>
      </c>
      <c r="F56" s="174">
        <v>58</v>
      </c>
      <c r="G56" s="183">
        <v>44</v>
      </c>
      <c r="H56" s="183"/>
      <c r="I56" s="183">
        <v>40</v>
      </c>
      <c r="J56" s="183"/>
      <c r="K56" s="183">
        <v>40</v>
      </c>
      <c r="L56" s="174">
        <f t="shared" si="1"/>
        <v>80</v>
      </c>
      <c r="M56" s="188">
        <v>50.34</v>
      </c>
      <c r="N56" s="174">
        <f t="shared" si="0"/>
        <v>4027.2000000000003</v>
      </c>
    </row>
    <row r="57" spans="1:14" ht="21">
      <c r="A57" s="181">
        <v>53</v>
      </c>
      <c r="B57" s="186" t="s">
        <v>1049</v>
      </c>
      <c r="C57" s="187" t="s">
        <v>984</v>
      </c>
      <c r="D57" s="174">
        <v>41</v>
      </c>
      <c r="E57" s="174">
        <v>33</v>
      </c>
      <c r="F57" s="174">
        <v>32</v>
      </c>
      <c r="G57" s="183">
        <v>27</v>
      </c>
      <c r="H57" s="183"/>
      <c r="I57" s="183">
        <v>40</v>
      </c>
      <c r="J57" s="183"/>
      <c r="K57" s="183"/>
      <c r="L57" s="174">
        <f t="shared" si="1"/>
        <v>40</v>
      </c>
      <c r="M57" s="188">
        <v>120</v>
      </c>
      <c r="N57" s="174">
        <f t="shared" si="0"/>
        <v>4800</v>
      </c>
    </row>
    <row r="58" spans="1:14" ht="21">
      <c r="A58" s="181">
        <v>54</v>
      </c>
      <c r="B58" s="186" t="s">
        <v>1050</v>
      </c>
      <c r="C58" s="187" t="s">
        <v>984</v>
      </c>
      <c r="D58" s="174">
        <v>300</v>
      </c>
      <c r="E58" s="174">
        <v>350</v>
      </c>
      <c r="F58" s="174">
        <v>307</v>
      </c>
      <c r="G58" s="183">
        <v>198</v>
      </c>
      <c r="H58" s="183"/>
      <c r="I58" s="183">
        <v>200</v>
      </c>
      <c r="J58" s="183"/>
      <c r="K58" s="183">
        <v>200</v>
      </c>
      <c r="L58" s="174">
        <f t="shared" si="1"/>
        <v>400</v>
      </c>
      <c r="M58" s="188">
        <v>128</v>
      </c>
      <c r="N58" s="174">
        <f t="shared" si="0"/>
        <v>51200</v>
      </c>
    </row>
    <row r="59" spans="1:14" ht="21">
      <c r="A59" s="181">
        <v>55</v>
      </c>
      <c r="B59" s="186" t="s">
        <v>1051</v>
      </c>
      <c r="C59" s="187" t="s">
        <v>991</v>
      </c>
      <c r="D59" s="174">
        <v>196</v>
      </c>
      <c r="E59" s="174">
        <v>267</v>
      </c>
      <c r="F59" s="174">
        <v>297</v>
      </c>
      <c r="G59" s="183">
        <v>2</v>
      </c>
      <c r="H59" s="183">
        <v>50</v>
      </c>
      <c r="I59" s="183">
        <v>50</v>
      </c>
      <c r="J59" s="183">
        <v>50</v>
      </c>
      <c r="K59" s="183">
        <v>50</v>
      </c>
      <c r="L59" s="174">
        <f t="shared" si="1"/>
        <v>200</v>
      </c>
      <c r="M59" s="185">
        <v>500</v>
      </c>
      <c r="N59" s="174">
        <f t="shared" si="0"/>
        <v>100000</v>
      </c>
    </row>
    <row r="60" spans="1:14" ht="21">
      <c r="A60" s="181">
        <v>56</v>
      </c>
      <c r="B60" s="186" t="s">
        <v>1052</v>
      </c>
      <c r="C60" s="187" t="s">
        <v>984</v>
      </c>
      <c r="D60" s="174">
        <v>8</v>
      </c>
      <c r="E60" s="174"/>
      <c r="F60" s="174">
        <v>10</v>
      </c>
      <c r="G60" s="183">
        <v>1</v>
      </c>
      <c r="H60" s="183">
        <v>20</v>
      </c>
      <c r="I60" s="183"/>
      <c r="J60" s="183"/>
      <c r="K60" s="183"/>
      <c r="L60" s="174">
        <f t="shared" si="1"/>
        <v>20</v>
      </c>
      <c r="M60" s="188">
        <v>250</v>
      </c>
      <c r="N60" s="174">
        <f t="shared" si="0"/>
        <v>5000</v>
      </c>
    </row>
    <row r="61" spans="1:14" ht="21">
      <c r="A61" s="181">
        <v>57</v>
      </c>
      <c r="B61" s="186" t="s">
        <v>1053</v>
      </c>
      <c r="C61" s="187" t="s">
        <v>984</v>
      </c>
      <c r="D61" s="174">
        <v>58</v>
      </c>
      <c r="E61" s="174">
        <v>58</v>
      </c>
      <c r="F61" s="174">
        <v>45</v>
      </c>
      <c r="G61" s="183">
        <v>34</v>
      </c>
      <c r="H61" s="183"/>
      <c r="I61" s="183">
        <v>20</v>
      </c>
      <c r="J61" s="183"/>
      <c r="K61" s="183">
        <v>20</v>
      </c>
      <c r="L61" s="174">
        <f t="shared" si="1"/>
        <v>40</v>
      </c>
      <c r="M61" s="188">
        <v>486</v>
      </c>
      <c r="N61" s="174">
        <f t="shared" si="0"/>
        <v>19440</v>
      </c>
    </row>
    <row r="62" spans="1:14" ht="21">
      <c r="A62" s="181">
        <v>58</v>
      </c>
      <c r="B62" s="186" t="s">
        <v>1054</v>
      </c>
      <c r="C62" s="187" t="s">
        <v>984</v>
      </c>
      <c r="D62" s="174">
        <v>222</v>
      </c>
      <c r="E62" s="174"/>
      <c r="F62" s="174">
        <v>368</v>
      </c>
      <c r="G62" s="183">
        <v>50</v>
      </c>
      <c r="H62" s="183">
        <v>100</v>
      </c>
      <c r="I62" s="183">
        <v>100</v>
      </c>
      <c r="J62" s="183">
        <v>100</v>
      </c>
      <c r="K62" s="183">
        <v>100</v>
      </c>
      <c r="L62" s="174">
        <f t="shared" si="1"/>
        <v>400</v>
      </c>
      <c r="M62" s="188">
        <v>175.58</v>
      </c>
      <c r="N62" s="174">
        <f t="shared" si="0"/>
        <v>70232</v>
      </c>
    </row>
    <row r="63" spans="1:14" ht="21">
      <c r="A63" s="181">
        <v>59</v>
      </c>
      <c r="B63" s="186" t="s">
        <v>1055</v>
      </c>
      <c r="C63" s="187" t="s">
        <v>1044</v>
      </c>
      <c r="D63" s="174"/>
      <c r="E63" s="174"/>
      <c r="F63" s="174">
        <v>300</v>
      </c>
      <c r="G63" s="183"/>
      <c r="H63" s="183">
        <v>100</v>
      </c>
      <c r="I63" s="183">
        <v>100</v>
      </c>
      <c r="J63" s="183">
        <v>100</v>
      </c>
      <c r="K63" s="183">
        <v>100</v>
      </c>
      <c r="L63" s="174">
        <f t="shared" si="1"/>
        <v>400</v>
      </c>
      <c r="M63" s="188">
        <v>150</v>
      </c>
      <c r="N63" s="174">
        <f t="shared" si="0"/>
        <v>60000</v>
      </c>
    </row>
    <row r="64" spans="1:14" ht="21">
      <c r="A64" s="181">
        <v>60</v>
      </c>
      <c r="B64" s="186" t="s">
        <v>1056</v>
      </c>
      <c r="C64" s="187" t="s">
        <v>1044</v>
      </c>
      <c r="D64" s="174">
        <v>130</v>
      </c>
      <c r="E64" s="174">
        <v>172</v>
      </c>
      <c r="F64" s="174">
        <v>370</v>
      </c>
      <c r="G64" s="183"/>
      <c r="H64" s="183">
        <v>100</v>
      </c>
      <c r="I64" s="183">
        <v>100</v>
      </c>
      <c r="J64" s="183">
        <v>100</v>
      </c>
      <c r="K64" s="183">
        <v>100</v>
      </c>
      <c r="L64" s="174">
        <f t="shared" si="1"/>
        <v>400</v>
      </c>
      <c r="M64" s="188">
        <v>250</v>
      </c>
      <c r="N64" s="174">
        <f t="shared" si="0"/>
        <v>100000</v>
      </c>
    </row>
    <row r="65" spans="1:14" ht="21">
      <c r="A65" s="181">
        <v>61</v>
      </c>
      <c r="B65" s="186" t="s">
        <v>1057</v>
      </c>
      <c r="C65" s="187" t="s">
        <v>991</v>
      </c>
      <c r="D65" s="174">
        <v>10</v>
      </c>
      <c r="E65" s="174">
        <v>55</v>
      </c>
      <c r="F65" s="174">
        <v>12</v>
      </c>
      <c r="G65" s="183">
        <v>6</v>
      </c>
      <c r="H65" s="183"/>
      <c r="I65" s="183">
        <v>10</v>
      </c>
      <c r="J65" s="183"/>
      <c r="K65" s="183">
        <v>10</v>
      </c>
      <c r="L65" s="174">
        <f t="shared" si="1"/>
        <v>20</v>
      </c>
      <c r="M65" s="188">
        <v>360</v>
      </c>
      <c r="N65" s="174">
        <f t="shared" si="0"/>
        <v>7200</v>
      </c>
    </row>
    <row r="66" spans="1:14" ht="21">
      <c r="A66" s="181">
        <v>62</v>
      </c>
      <c r="B66" s="186" t="s">
        <v>1058</v>
      </c>
      <c r="C66" s="187" t="s">
        <v>991</v>
      </c>
      <c r="D66" s="174">
        <v>100</v>
      </c>
      <c r="E66" s="174">
        <v>252</v>
      </c>
      <c r="F66" s="174">
        <v>118</v>
      </c>
      <c r="G66" s="183">
        <v>93</v>
      </c>
      <c r="H66" s="183"/>
      <c r="I66" s="183">
        <v>100</v>
      </c>
      <c r="J66" s="183"/>
      <c r="K66" s="183"/>
      <c r="L66" s="174">
        <f t="shared" si="1"/>
        <v>100</v>
      </c>
      <c r="M66" s="188">
        <v>145</v>
      </c>
      <c r="N66" s="174">
        <f t="shared" si="0"/>
        <v>14500</v>
      </c>
    </row>
    <row r="67" spans="1:14" ht="21">
      <c r="A67" s="181">
        <v>63</v>
      </c>
      <c r="B67" s="186" t="s">
        <v>1059</v>
      </c>
      <c r="C67" s="187" t="s">
        <v>984</v>
      </c>
      <c r="D67" s="174">
        <v>382</v>
      </c>
      <c r="E67" s="174">
        <v>502</v>
      </c>
      <c r="F67" s="174">
        <v>549</v>
      </c>
      <c r="G67" s="183">
        <v>29</v>
      </c>
      <c r="H67" s="183">
        <v>180</v>
      </c>
      <c r="I67" s="183">
        <v>120</v>
      </c>
      <c r="J67" s="183">
        <v>180</v>
      </c>
      <c r="K67" s="183">
        <v>120</v>
      </c>
      <c r="L67" s="174">
        <f t="shared" si="1"/>
        <v>600</v>
      </c>
      <c r="M67" s="185">
        <v>410</v>
      </c>
      <c r="N67" s="174">
        <f t="shared" si="0"/>
        <v>246000</v>
      </c>
    </row>
    <row r="68" spans="1:14" ht="21">
      <c r="A68" s="181">
        <v>64</v>
      </c>
      <c r="B68" s="186" t="s">
        <v>1060</v>
      </c>
      <c r="C68" s="187" t="s">
        <v>986</v>
      </c>
      <c r="D68" s="174">
        <v>8071</v>
      </c>
      <c r="E68" s="174">
        <v>10379</v>
      </c>
      <c r="F68" s="174">
        <v>10970</v>
      </c>
      <c r="G68" s="183">
        <v>490</v>
      </c>
      <c r="H68" s="183">
        <v>3000</v>
      </c>
      <c r="I68" s="183">
        <v>3000</v>
      </c>
      <c r="J68" s="183">
        <v>3000</v>
      </c>
      <c r="K68" s="183">
        <v>3000</v>
      </c>
      <c r="L68" s="174">
        <f t="shared" si="1"/>
        <v>12000</v>
      </c>
      <c r="M68" s="188">
        <v>19</v>
      </c>
      <c r="N68" s="174">
        <f t="shared" si="0"/>
        <v>228000</v>
      </c>
    </row>
    <row r="69" spans="1:14" ht="21">
      <c r="A69" s="181">
        <v>65</v>
      </c>
      <c r="B69" s="186" t="s">
        <v>1061</v>
      </c>
      <c r="C69" s="187" t="s">
        <v>991</v>
      </c>
      <c r="D69" s="174">
        <v>12</v>
      </c>
      <c r="E69" s="174">
        <v>19</v>
      </c>
      <c r="F69" s="174">
        <v>32</v>
      </c>
      <c r="G69" s="183">
        <v>16</v>
      </c>
      <c r="H69" s="183"/>
      <c r="I69" s="183">
        <v>20</v>
      </c>
      <c r="J69" s="183"/>
      <c r="K69" s="183"/>
      <c r="L69" s="174">
        <f t="shared" si="1"/>
        <v>20</v>
      </c>
      <c r="M69" s="188">
        <v>700</v>
      </c>
      <c r="N69" s="174">
        <f aca="true" t="shared" si="2" ref="N69:N132">L69*M69</f>
        <v>14000</v>
      </c>
    </row>
    <row r="70" spans="1:14" ht="21">
      <c r="A70" s="181">
        <v>66</v>
      </c>
      <c r="B70" s="186" t="s">
        <v>1062</v>
      </c>
      <c r="C70" s="187" t="s">
        <v>986</v>
      </c>
      <c r="D70" s="174">
        <v>78</v>
      </c>
      <c r="E70" s="174">
        <v>71</v>
      </c>
      <c r="F70" s="174">
        <v>63</v>
      </c>
      <c r="G70" s="183">
        <v>19</v>
      </c>
      <c r="H70" s="183"/>
      <c r="I70" s="183">
        <v>50</v>
      </c>
      <c r="J70" s="183"/>
      <c r="K70" s="183"/>
      <c r="L70" s="174">
        <f t="shared" si="1"/>
        <v>50</v>
      </c>
      <c r="M70" s="188">
        <v>418</v>
      </c>
      <c r="N70" s="174">
        <f t="shared" si="2"/>
        <v>20900</v>
      </c>
    </row>
    <row r="71" spans="1:14" ht="21">
      <c r="A71" s="181">
        <v>67</v>
      </c>
      <c r="B71" s="186" t="s">
        <v>1063</v>
      </c>
      <c r="C71" s="187" t="s">
        <v>984</v>
      </c>
      <c r="D71" s="174">
        <v>189</v>
      </c>
      <c r="E71" s="174">
        <v>231</v>
      </c>
      <c r="F71" s="174">
        <v>486</v>
      </c>
      <c r="G71" s="183">
        <v>44</v>
      </c>
      <c r="H71" s="183">
        <v>100</v>
      </c>
      <c r="I71" s="183">
        <v>200</v>
      </c>
      <c r="J71" s="183">
        <v>100</v>
      </c>
      <c r="K71" s="183">
        <v>200</v>
      </c>
      <c r="L71" s="174">
        <f t="shared" si="1"/>
        <v>600</v>
      </c>
      <c r="M71" s="188">
        <v>110</v>
      </c>
      <c r="N71" s="174">
        <f t="shared" si="2"/>
        <v>66000</v>
      </c>
    </row>
    <row r="72" spans="1:14" ht="21">
      <c r="A72" s="181">
        <v>68</v>
      </c>
      <c r="B72" s="186" t="s">
        <v>1064</v>
      </c>
      <c r="C72" s="187" t="s">
        <v>986</v>
      </c>
      <c r="D72" s="174">
        <v>10</v>
      </c>
      <c r="E72" s="174">
        <v>5</v>
      </c>
      <c r="F72" s="174">
        <v>9</v>
      </c>
      <c r="G72" s="183">
        <v>6</v>
      </c>
      <c r="H72" s="183"/>
      <c r="I72" s="183"/>
      <c r="J72" s="183">
        <v>10</v>
      </c>
      <c r="K72" s="183"/>
      <c r="L72" s="174">
        <f t="shared" si="1"/>
        <v>10</v>
      </c>
      <c r="M72" s="188">
        <v>1600</v>
      </c>
      <c r="N72" s="174">
        <f t="shared" si="2"/>
        <v>16000</v>
      </c>
    </row>
    <row r="73" spans="1:14" ht="21">
      <c r="A73" s="181">
        <v>69</v>
      </c>
      <c r="B73" s="186" t="s">
        <v>1065</v>
      </c>
      <c r="C73" s="187" t="s">
        <v>995</v>
      </c>
      <c r="D73" s="174">
        <v>116</v>
      </c>
      <c r="E73" s="174">
        <v>87</v>
      </c>
      <c r="F73" s="174">
        <v>80</v>
      </c>
      <c r="G73" s="183"/>
      <c r="H73" s="183">
        <v>50</v>
      </c>
      <c r="I73" s="183"/>
      <c r="J73" s="183">
        <v>50</v>
      </c>
      <c r="K73" s="183"/>
      <c r="L73" s="174">
        <f aca="true" t="shared" si="3" ref="L73:L136">H73+I73+J73+K73</f>
        <v>100</v>
      </c>
      <c r="M73" s="189">
        <v>200</v>
      </c>
      <c r="N73" s="174">
        <f t="shared" si="2"/>
        <v>20000</v>
      </c>
    </row>
    <row r="74" spans="1:14" ht="21">
      <c r="A74" s="181">
        <v>70</v>
      </c>
      <c r="B74" s="186" t="s">
        <v>1066</v>
      </c>
      <c r="C74" s="187" t="s">
        <v>991</v>
      </c>
      <c r="D74" s="174">
        <v>90</v>
      </c>
      <c r="E74" s="174">
        <v>109</v>
      </c>
      <c r="F74" s="174">
        <v>35</v>
      </c>
      <c r="G74" s="183">
        <v>2</v>
      </c>
      <c r="H74" s="183">
        <v>20</v>
      </c>
      <c r="I74" s="183"/>
      <c r="J74" s="183">
        <v>20</v>
      </c>
      <c r="K74" s="183"/>
      <c r="L74" s="174">
        <f t="shared" si="3"/>
        <v>40</v>
      </c>
      <c r="M74" s="188">
        <v>450</v>
      </c>
      <c r="N74" s="174">
        <f t="shared" si="2"/>
        <v>18000</v>
      </c>
    </row>
    <row r="75" spans="1:14" ht="21">
      <c r="A75" s="181">
        <v>71</v>
      </c>
      <c r="B75" s="186" t="s">
        <v>1067</v>
      </c>
      <c r="C75" s="187" t="s">
        <v>984</v>
      </c>
      <c r="D75" s="174">
        <v>205</v>
      </c>
      <c r="E75" s="174">
        <v>482</v>
      </c>
      <c r="F75" s="174">
        <v>330</v>
      </c>
      <c r="G75" s="183">
        <v>20</v>
      </c>
      <c r="H75" s="183">
        <v>100</v>
      </c>
      <c r="I75" s="183">
        <v>100</v>
      </c>
      <c r="J75" s="183">
        <v>100</v>
      </c>
      <c r="K75" s="183">
        <v>100</v>
      </c>
      <c r="L75" s="174">
        <f t="shared" si="3"/>
        <v>400</v>
      </c>
      <c r="M75" s="188">
        <v>170</v>
      </c>
      <c r="N75" s="174">
        <f t="shared" si="2"/>
        <v>68000</v>
      </c>
    </row>
    <row r="76" spans="1:14" ht="21">
      <c r="A76" s="181">
        <v>72</v>
      </c>
      <c r="B76" s="186" t="s">
        <v>1068</v>
      </c>
      <c r="C76" s="187" t="s">
        <v>991</v>
      </c>
      <c r="D76" s="174">
        <v>237</v>
      </c>
      <c r="E76" s="174">
        <v>330</v>
      </c>
      <c r="F76" s="174">
        <v>396</v>
      </c>
      <c r="G76" s="183">
        <v>110</v>
      </c>
      <c r="H76" s="183">
        <v>100</v>
      </c>
      <c r="I76" s="183">
        <v>100</v>
      </c>
      <c r="J76" s="183">
        <v>100</v>
      </c>
      <c r="K76" s="183">
        <v>100</v>
      </c>
      <c r="L76" s="174">
        <f t="shared" si="3"/>
        <v>400</v>
      </c>
      <c r="M76" s="188">
        <v>140.07</v>
      </c>
      <c r="N76" s="174">
        <f t="shared" si="2"/>
        <v>56028</v>
      </c>
    </row>
    <row r="77" spans="1:14" ht="21">
      <c r="A77" s="181">
        <v>73</v>
      </c>
      <c r="B77" s="186" t="s">
        <v>1069</v>
      </c>
      <c r="C77" s="187" t="s">
        <v>986</v>
      </c>
      <c r="D77" s="174">
        <v>50</v>
      </c>
      <c r="E77" s="174">
        <v>100</v>
      </c>
      <c r="F77" s="174">
        <v>100</v>
      </c>
      <c r="G77" s="183"/>
      <c r="H77" s="183">
        <v>50</v>
      </c>
      <c r="I77" s="183"/>
      <c r="J77" s="183">
        <v>50</v>
      </c>
      <c r="K77" s="183"/>
      <c r="L77" s="174">
        <f t="shared" si="3"/>
        <v>100</v>
      </c>
      <c r="M77" s="188">
        <v>130</v>
      </c>
      <c r="N77" s="174">
        <f t="shared" si="2"/>
        <v>13000</v>
      </c>
    </row>
    <row r="78" spans="1:14" ht="21">
      <c r="A78" s="181">
        <v>74</v>
      </c>
      <c r="B78" s="186" t="s">
        <v>1070</v>
      </c>
      <c r="C78" s="187" t="s">
        <v>986</v>
      </c>
      <c r="D78" s="174">
        <v>1059</v>
      </c>
      <c r="E78" s="174">
        <v>1919</v>
      </c>
      <c r="F78" s="174">
        <v>1533</v>
      </c>
      <c r="G78" s="183">
        <v>94</v>
      </c>
      <c r="H78" s="183">
        <v>600</v>
      </c>
      <c r="I78" s="183">
        <v>600</v>
      </c>
      <c r="J78" s="183">
        <v>600</v>
      </c>
      <c r="K78" s="183">
        <v>600</v>
      </c>
      <c r="L78" s="174">
        <f t="shared" si="3"/>
        <v>2400</v>
      </c>
      <c r="M78" s="188">
        <v>53.5</v>
      </c>
      <c r="N78" s="174">
        <f t="shared" si="2"/>
        <v>128400</v>
      </c>
    </row>
    <row r="79" spans="1:14" ht="21">
      <c r="A79" s="181">
        <v>75</v>
      </c>
      <c r="B79" s="186" t="s">
        <v>1071</v>
      </c>
      <c r="C79" s="187" t="s">
        <v>986</v>
      </c>
      <c r="D79" s="174">
        <v>1348</v>
      </c>
      <c r="E79" s="174">
        <v>1899</v>
      </c>
      <c r="F79" s="174">
        <v>1640</v>
      </c>
      <c r="G79" s="174">
        <v>785</v>
      </c>
      <c r="H79" s="183"/>
      <c r="I79" s="183">
        <v>600</v>
      </c>
      <c r="J79" s="183">
        <v>600</v>
      </c>
      <c r="K79" s="183">
        <v>600</v>
      </c>
      <c r="L79" s="174">
        <f t="shared" si="3"/>
        <v>1800</v>
      </c>
      <c r="M79" s="189">
        <v>80</v>
      </c>
      <c r="N79" s="174">
        <f t="shared" si="2"/>
        <v>144000</v>
      </c>
    </row>
    <row r="80" spans="1:14" ht="21">
      <c r="A80" s="181">
        <v>76</v>
      </c>
      <c r="B80" s="186" t="s">
        <v>1072</v>
      </c>
      <c r="C80" s="187" t="s">
        <v>991</v>
      </c>
      <c r="D80" s="174">
        <v>604</v>
      </c>
      <c r="E80" s="174">
        <v>841</v>
      </c>
      <c r="F80" s="174">
        <v>1898</v>
      </c>
      <c r="G80" s="183">
        <v>163</v>
      </c>
      <c r="H80" s="183">
        <v>500</v>
      </c>
      <c r="I80" s="183">
        <v>500</v>
      </c>
      <c r="J80" s="183">
        <v>500</v>
      </c>
      <c r="K80" s="183">
        <v>500</v>
      </c>
      <c r="L80" s="174">
        <f t="shared" si="3"/>
        <v>2000</v>
      </c>
      <c r="M80" s="188">
        <v>68.7</v>
      </c>
      <c r="N80" s="174">
        <f t="shared" si="2"/>
        <v>137400</v>
      </c>
    </row>
    <row r="81" spans="1:14" ht="21">
      <c r="A81" s="181">
        <v>77</v>
      </c>
      <c r="B81" s="186" t="s">
        <v>1073</v>
      </c>
      <c r="C81" s="187" t="s">
        <v>986</v>
      </c>
      <c r="D81" s="174">
        <v>48</v>
      </c>
      <c r="E81" s="174">
        <v>78</v>
      </c>
      <c r="F81" s="174">
        <v>127</v>
      </c>
      <c r="G81" s="183">
        <v>30</v>
      </c>
      <c r="H81" s="183"/>
      <c r="I81" s="183">
        <v>50</v>
      </c>
      <c r="J81" s="183"/>
      <c r="K81" s="183">
        <v>50</v>
      </c>
      <c r="L81" s="174">
        <f t="shared" si="3"/>
        <v>100</v>
      </c>
      <c r="M81" s="188">
        <v>154</v>
      </c>
      <c r="N81" s="174">
        <f t="shared" si="2"/>
        <v>15400</v>
      </c>
    </row>
    <row r="82" spans="1:14" ht="21">
      <c r="A82" s="181">
        <v>78</v>
      </c>
      <c r="B82" s="186" t="s">
        <v>1074</v>
      </c>
      <c r="C82" s="187" t="s">
        <v>984</v>
      </c>
      <c r="D82" s="174">
        <v>1</v>
      </c>
      <c r="E82" s="174">
        <v>17</v>
      </c>
      <c r="F82" s="174">
        <v>1</v>
      </c>
      <c r="G82" s="183">
        <v>2</v>
      </c>
      <c r="H82" s="183"/>
      <c r="I82" s="183"/>
      <c r="J82" s="183"/>
      <c r="K82" s="183"/>
      <c r="L82" s="174">
        <f t="shared" si="3"/>
        <v>0</v>
      </c>
      <c r="M82" s="189">
        <v>325</v>
      </c>
      <c r="N82" s="174">
        <f t="shared" si="2"/>
        <v>0</v>
      </c>
    </row>
    <row r="83" spans="1:14" ht="21">
      <c r="A83" s="181">
        <v>79</v>
      </c>
      <c r="B83" s="186" t="s">
        <v>1075</v>
      </c>
      <c r="C83" s="187" t="s">
        <v>991</v>
      </c>
      <c r="D83" s="174">
        <v>10</v>
      </c>
      <c r="E83" s="174">
        <v>15</v>
      </c>
      <c r="F83" s="174">
        <v>14</v>
      </c>
      <c r="G83" s="183">
        <v>9</v>
      </c>
      <c r="H83" s="183"/>
      <c r="I83" s="183"/>
      <c r="J83" s="183"/>
      <c r="K83" s="183">
        <v>10</v>
      </c>
      <c r="L83" s="174">
        <f t="shared" si="3"/>
        <v>10</v>
      </c>
      <c r="M83" s="188">
        <v>253</v>
      </c>
      <c r="N83" s="174">
        <f t="shared" si="2"/>
        <v>2530</v>
      </c>
    </row>
    <row r="84" spans="1:14" ht="21">
      <c r="A84" s="181">
        <v>80</v>
      </c>
      <c r="B84" s="186" t="s">
        <v>1076</v>
      </c>
      <c r="C84" s="187" t="s">
        <v>984</v>
      </c>
      <c r="D84" s="174">
        <v>9</v>
      </c>
      <c r="E84" s="174">
        <v>11</v>
      </c>
      <c r="F84" s="174">
        <v>23</v>
      </c>
      <c r="G84" s="183">
        <v>2</v>
      </c>
      <c r="H84" s="183">
        <v>10</v>
      </c>
      <c r="I84" s="183"/>
      <c r="J84" s="183">
        <v>10</v>
      </c>
      <c r="K84" s="183"/>
      <c r="L84" s="174">
        <f t="shared" si="3"/>
        <v>20</v>
      </c>
      <c r="M84" s="189">
        <v>480</v>
      </c>
      <c r="N84" s="174">
        <f t="shared" si="2"/>
        <v>9600</v>
      </c>
    </row>
    <row r="85" spans="1:14" ht="21">
      <c r="A85" s="181">
        <v>81</v>
      </c>
      <c r="B85" s="186" t="s">
        <v>1077</v>
      </c>
      <c r="C85" s="187" t="s">
        <v>991</v>
      </c>
      <c r="D85" s="174">
        <v>174</v>
      </c>
      <c r="E85" s="174">
        <v>308</v>
      </c>
      <c r="F85" s="174">
        <v>347</v>
      </c>
      <c r="G85" s="183">
        <v>21</v>
      </c>
      <c r="H85" s="183">
        <v>120</v>
      </c>
      <c r="I85" s="183">
        <v>120</v>
      </c>
      <c r="J85" s="183">
        <v>120</v>
      </c>
      <c r="K85" s="183">
        <v>120</v>
      </c>
      <c r="L85" s="174">
        <f t="shared" si="3"/>
        <v>480</v>
      </c>
      <c r="M85" s="188">
        <v>540</v>
      </c>
      <c r="N85" s="174">
        <f t="shared" si="2"/>
        <v>259200</v>
      </c>
    </row>
    <row r="86" spans="1:14" ht="21">
      <c r="A86" s="181">
        <v>82</v>
      </c>
      <c r="B86" s="186" t="s">
        <v>1078</v>
      </c>
      <c r="C86" s="187" t="s">
        <v>991</v>
      </c>
      <c r="D86" s="174"/>
      <c r="E86" s="174"/>
      <c r="F86" s="174">
        <v>200</v>
      </c>
      <c r="G86" s="183"/>
      <c r="H86" s="183">
        <v>50</v>
      </c>
      <c r="I86" s="183">
        <v>50</v>
      </c>
      <c r="J86" s="183">
        <v>50</v>
      </c>
      <c r="K86" s="183">
        <v>50</v>
      </c>
      <c r="L86" s="174">
        <f t="shared" si="3"/>
        <v>200</v>
      </c>
      <c r="M86" s="188">
        <v>600</v>
      </c>
      <c r="N86" s="174">
        <f t="shared" si="2"/>
        <v>120000</v>
      </c>
    </row>
    <row r="87" spans="1:14" ht="21">
      <c r="A87" s="181">
        <v>83</v>
      </c>
      <c r="B87" s="186" t="s">
        <v>1079</v>
      </c>
      <c r="C87" s="187" t="s">
        <v>991</v>
      </c>
      <c r="D87" s="174">
        <v>1696</v>
      </c>
      <c r="E87" s="174">
        <v>1387</v>
      </c>
      <c r="F87" s="174">
        <v>967</v>
      </c>
      <c r="G87" s="183">
        <v>611</v>
      </c>
      <c r="H87" s="183"/>
      <c r="I87" s="183">
        <v>200</v>
      </c>
      <c r="J87" s="183">
        <v>200</v>
      </c>
      <c r="K87" s="183">
        <v>200</v>
      </c>
      <c r="L87" s="174">
        <f t="shared" si="3"/>
        <v>600</v>
      </c>
      <c r="M87" s="188">
        <v>90</v>
      </c>
      <c r="N87" s="174">
        <f t="shared" si="2"/>
        <v>54000</v>
      </c>
    </row>
    <row r="88" spans="1:14" ht="21">
      <c r="A88" s="181">
        <v>84</v>
      </c>
      <c r="B88" s="186" t="s">
        <v>1080</v>
      </c>
      <c r="C88" s="187" t="s">
        <v>1081</v>
      </c>
      <c r="D88" s="174">
        <v>104</v>
      </c>
      <c r="E88" s="174">
        <v>170</v>
      </c>
      <c r="F88" s="174">
        <v>174</v>
      </c>
      <c r="G88" s="183">
        <v>58</v>
      </c>
      <c r="H88" s="183"/>
      <c r="I88" s="183">
        <v>100</v>
      </c>
      <c r="J88" s="183"/>
      <c r="K88" s="183">
        <v>100</v>
      </c>
      <c r="L88" s="174">
        <f t="shared" si="3"/>
        <v>200</v>
      </c>
      <c r="M88" s="188">
        <v>119</v>
      </c>
      <c r="N88" s="174">
        <f t="shared" si="2"/>
        <v>23800</v>
      </c>
    </row>
    <row r="89" spans="1:14" ht="21">
      <c r="A89" s="181">
        <v>85</v>
      </c>
      <c r="B89" s="186" t="s">
        <v>1082</v>
      </c>
      <c r="C89" s="187" t="s">
        <v>986</v>
      </c>
      <c r="D89" s="174">
        <v>73</v>
      </c>
      <c r="E89" s="174">
        <v>11</v>
      </c>
      <c r="F89" s="174">
        <v>46</v>
      </c>
      <c r="G89" s="183">
        <v>41</v>
      </c>
      <c r="H89" s="183"/>
      <c r="I89" s="183">
        <v>50</v>
      </c>
      <c r="J89" s="183"/>
      <c r="K89" s="183"/>
      <c r="L89" s="174">
        <f t="shared" si="3"/>
        <v>50</v>
      </c>
      <c r="M89" s="188">
        <v>199.02</v>
      </c>
      <c r="N89" s="174">
        <f t="shared" si="2"/>
        <v>9951</v>
      </c>
    </row>
    <row r="90" spans="1:14" ht="21">
      <c r="A90" s="181">
        <v>86</v>
      </c>
      <c r="B90" s="186" t="s">
        <v>1083</v>
      </c>
      <c r="C90" s="187" t="s">
        <v>991</v>
      </c>
      <c r="D90" s="174">
        <v>71</v>
      </c>
      <c r="E90" s="174">
        <v>144</v>
      </c>
      <c r="F90" s="174">
        <v>137</v>
      </c>
      <c r="G90" s="183">
        <v>17</v>
      </c>
      <c r="H90" s="183">
        <v>50</v>
      </c>
      <c r="I90" s="183">
        <v>50</v>
      </c>
      <c r="J90" s="183">
        <v>50</v>
      </c>
      <c r="K90" s="183">
        <v>50</v>
      </c>
      <c r="L90" s="174">
        <f t="shared" si="3"/>
        <v>200</v>
      </c>
      <c r="M90" s="188">
        <v>150</v>
      </c>
      <c r="N90" s="174">
        <f t="shared" si="2"/>
        <v>30000</v>
      </c>
    </row>
    <row r="91" spans="1:14" ht="21">
      <c r="A91" s="181">
        <v>87</v>
      </c>
      <c r="B91" s="186" t="s">
        <v>1084</v>
      </c>
      <c r="C91" s="187" t="s">
        <v>991</v>
      </c>
      <c r="D91" s="174">
        <v>199</v>
      </c>
      <c r="E91" s="174">
        <v>263</v>
      </c>
      <c r="F91" s="174">
        <v>260</v>
      </c>
      <c r="G91" s="183">
        <v>17</v>
      </c>
      <c r="H91" s="183">
        <v>100</v>
      </c>
      <c r="I91" s="183">
        <v>100</v>
      </c>
      <c r="J91" s="183">
        <v>100</v>
      </c>
      <c r="K91" s="183">
        <v>100</v>
      </c>
      <c r="L91" s="174">
        <f t="shared" si="3"/>
        <v>400</v>
      </c>
      <c r="M91" s="188">
        <v>178</v>
      </c>
      <c r="N91" s="174">
        <f t="shared" si="2"/>
        <v>71200</v>
      </c>
    </row>
    <row r="92" spans="1:14" ht="21">
      <c r="A92" s="181">
        <v>88</v>
      </c>
      <c r="B92" s="186" t="s">
        <v>1085</v>
      </c>
      <c r="C92" s="187" t="s">
        <v>991</v>
      </c>
      <c r="D92" s="174">
        <v>197</v>
      </c>
      <c r="E92" s="174">
        <v>77</v>
      </c>
      <c r="F92" s="174">
        <v>198</v>
      </c>
      <c r="G92" s="183">
        <v>14</v>
      </c>
      <c r="H92" s="183">
        <v>50</v>
      </c>
      <c r="I92" s="183">
        <v>50</v>
      </c>
      <c r="J92" s="183">
        <v>50</v>
      </c>
      <c r="K92" s="183">
        <v>50</v>
      </c>
      <c r="L92" s="174">
        <f t="shared" si="3"/>
        <v>200</v>
      </c>
      <c r="M92" s="188">
        <v>267.5</v>
      </c>
      <c r="N92" s="174">
        <f t="shared" si="2"/>
        <v>53500</v>
      </c>
    </row>
    <row r="93" spans="1:14" ht="21">
      <c r="A93" s="181">
        <v>89</v>
      </c>
      <c r="B93" s="186" t="s">
        <v>1086</v>
      </c>
      <c r="C93" s="187" t="s">
        <v>991</v>
      </c>
      <c r="D93" s="174">
        <v>260</v>
      </c>
      <c r="E93" s="174">
        <v>65</v>
      </c>
      <c r="F93" s="174">
        <v>53</v>
      </c>
      <c r="G93" s="183">
        <v>11</v>
      </c>
      <c r="H93" s="183">
        <v>50</v>
      </c>
      <c r="I93" s="183"/>
      <c r="J93" s="183">
        <v>50</v>
      </c>
      <c r="K93" s="183"/>
      <c r="L93" s="174">
        <f t="shared" si="3"/>
        <v>100</v>
      </c>
      <c r="M93" s="188">
        <v>214</v>
      </c>
      <c r="N93" s="174">
        <f t="shared" si="2"/>
        <v>21400</v>
      </c>
    </row>
    <row r="94" spans="1:14" ht="21">
      <c r="A94" s="181">
        <v>90</v>
      </c>
      <c r="B94" s="186" t="s">
        <v>1087</v>
      </c>
      <c r="C94" s="187" t="s">
        <v>984</v>
      </c>
      <c r="D94" s="174">
        <v>1122</v>
      </c>
      <c r="E94" s="174">
        <v>568</v>
      </c>
      <c r="F94" s="174">
        <v>520</v>
      </c>
      <c r="G94" s="183">
        <v>37</v>
      </c>
      <c r="H94" s="183">
        <v>200</v>
      </c>
      <c r="I94" s="183">
        <v>200</v>
      </c>
      <c r="J94" s="183">
        <v>200</v>
      </c>
      <c r="K94" s="183">
        <v>200</v>
      </c>
      <c r="L94" s="174">
        <f t="shared" si="3"/>
        <v>800</v>
      </c>
      <c r="M94" s="188">
        <v>270</v>
      </c>
      <c r="N94" s="174">
        <f t="shared" si="2"/>
        <v>216000</v>
      </c>
    </row>
    <row r="95" spans="1:14" ht="21">
      <c r="A95" s="181">
        <v>91</v>
      </c>
      <c r="B95" s="186" t="s">
        <v>1088</v>
      </c>
      <c r="C95" s="187" t="s">
        <v>1022</v>
      </c>
      <c r="D95" s="174">
        <v>139</v>
      </c>
      <c r="E95" s="174">
        <v>226</v>
      </c>
      <c r="F95" s="174">
        <v>213</v>
      </c>
      <c r="G95" s="183">
        <v>20</v>
      </c>
      <c r="H95" s="183">
        <v>100</v>
      </c>
      <c r="I95" s="183">
        <v>100</v>
      </c>
      <c r="J95" s="183">
        <v>100</v>
      </c>
      <c r="K95" s="183">
        <v>100</v>
      </c>
      <c r="L95" s="174">
        <f t="shared" si="3"/>
        <v>400</v>
      </c>
      <c r="M95" s="188">
        <v>95</v>
      </c>
      <c r="N95" s="174">
        <f t="shared" si="2"/>
        <v>38000</v>
      </c>
    </row>
    <row r="96" spans="1:14" ht="21">
      <c r="A96" s="181">
        <v>92</v>
      </c>
      <c r="B96" s="186" t="s">
        <v>1089</v>
      </c>
      <c r="C96" s="187" t="s">
        <v>984</v>
      </c>
      <c r="D96" s="174">
        <v>75</v>
      </c>
      <c r="E96" s="174">
        <v>104</v>
      </c>
      <c r="F96" s="174">
        <v>119</v>
      </c>
      <c r="G96" s="183">
        <v>21</v>
      </c>
      <c r="H96" s="183">
        <v>40</v>
      </c>
      <c r="I96" s="183">
        <v>40</v>
      </c>
      <c r="J96" s="183">
        <v>40</v>
      </c>
      <c r="K96" s="183">
        <v>40</v>
      </c>
      <c r="L96" s="174">
        <f t="shared" si="3"/>
        <v>160</v>
      </c>
      <c r="M96" s="188">
        <v>124</v>
      </c>
      <c r="N96" s="174">
        <f t="shared" si="2"/>
        <v>19840</v>
      </c>
    </row>
    <row r="97" spans="1:14" ht="21">
      <c r="A97" s="181">
        <v>93</v>
      </c>
      <c r="B97" s="186" t="s">
        <v>1090</v>
      </c>
      <c r="C97" s="181" t="s">
        <v>1091</v>
      </c>
      <c r="D97" s="174">
        <v>12266</v>
      </c>
      <c r="E97" s="174">
        <v>1530</v>
      </c>
      <c r="F97" s="174">
        <v>1825</v>
      </c>
      <c r="G97" s="183">
        <v>160</v>
      </c>
      <c r="H97" s="174">
        <v>600</v>
      </c>
      <c r="I97" s="174">
        <v>600</v>
      </c>
      <c r="J97" s="174">
        <v>600</v>
      </c>
      <c r="K97" s="174">
        <v>600</v>
      </c>
      <c r="L97" s="174">
        <f t="shared" si="3"/>
        <v>2400</v>
      </c>
      <c r="M97" s="189">
        <v>310.3</v>
      </c>
      <c r="N97" s="174">
        <f t="shared" si="2"/>
        <v>744720</v>
      </c>
    </row>
    <row r="98" spans="1:14" ht="21">
      <c r="A98" s="181">
        <v>94</v>
      </c>
      <c r="B98" s="186" t="s">
        <v>1092</v>
      </c>
      <c r="C98" s="187" t="s">
        <v>1044</v>
      </c>
      <c r="D98" s="174">
        <v>7745</v>
      </c>
      <c r="E98" s="174">
        <v>9075</v>
      </c>
      <c r="F98" s="174">
        <v>7856</v>
      </c>
      <c r="G98" s="183">
        <v>848</v>
      </c>
      <c r="H98" s="183">
        <v>2000</v>
      </c>
      <c r="I98" s="183">
        <v>2000</v>
      </c>
      <c r="J98" s="183">
        <v>2000</v>
      </c>
      <c r="K98" s="183">
        <v>2000</v>
      </c>
      <c r="L98" s="174">
        <f t="shared" si="3"/>
        <v>8000</v>
      </c>
      <c r="M98" s="188">
        <v>60</v>
      </c>
      <c r="N98" s="174">
        <f t="shared" si="2"/>
        <v>480000</v>
      </c>
    </row>
    <row r="99" spans="1:14" ht="21">
      <c r="A99" s="181">
        <v>95</v>
      </c>
      <c r="B99" s="186" t="s">
        <v>1093</v>
      </c>
      <c r="C99" s="187" t="s">
        <v>986</v>
      </c>
      <c r="D99" s="174"/>
      <c r="E99" s="174">
        <v>130</v>
      </c>
      <c r="F99" s="174">
        <v>96</v>
      </c>
      <c r="G99" s="183"/>
      <c r="H99" s="183">
        <v>40</v>
      </c>
      <c r="I99" s="183">
        <v>40</v>
      </c>
      <c r="J99" s="183">
        <v>40</v>
      </c>
      <c r="K99" s="183">
        <v>40</v>
      </c>
      <c r="L99" s="174">
        <f t="shared" si="3"/>
        <v>160</v>
      </c>
      <c r="M99" s="188">
        <v>960</v>
      </c>
      <c r="N99" s="174">
        <f t="shared" si="2"/>
        <v>153600</v>
      </c>
    </row>
    <row r="100" spans="1:14" ht="21">
      <c r="A100" s="181">
        <v>96</v>
      </c>
      <c r="B100" s="186" t="s">
        <v>1094</v>
      </c>
      <c r="C100" s="187" t="s">
        <v>991</v>
      </c>
      <c r="D100" s="174"/>
      <c r="E100" s="174">
        <v>5</v>
      </c>
      <c r="F100" s="174">
        <v>10</v>
      </c>
      <c r="G100" s="183"/>
      <c r="H100" s="183">
        <v>10</v>
      </c>
      <c r="I100" s="183"/>
      <c r="J100" s="183">
        <v>10</v>
      </c>
      <c r="K100" s="183"/>
      <c r="L100" s="174">
        <f t="shared" si="3"/>
        <v>20</v>
      </c>
      <c r="M100" s="188">
        <v>550</v>
      </c>
      <c r="N100" s="174">
        <f t="shared" si="2"/>
        <v>11000</v>
      </c>
    </row>
    <row r="101" spans="1:14" ht="21">
      <c r="A101" s="181">
        <v>97</v>
      </c>
      <c r="B101" s="186" t="s">
        <v>1095</v>
      </c>
      <c r="C101" s="187" t="s">
        <v>991</v>
      </c>
      <c r="D101" s="174">
        <v>46</v>
      </c>
      <c r="E101" s="174">
        <v>62</v>
      </c>
      <c r="F101" s="174">
        <v>64</v>
      </c>
      <c r="G101" s="183">
        <v>28</v>
      </c>
      <c r="H101" s="183"/>
      <c r="I101" s="183">
        <v>50</v>
      </c>
      <c r="J101" s="183"/>
      <c r="K101" s="183">
        <v>50</v>
      </c>
      <c r="L101" s="174">
        <f t="shared" si="3"/>
        <v>100</v>
      </c>
      <c r="M101" s="188">
        <v>250</v>
      </c>
      <c r="N101" s="174">
        <f t="shared" si="2"/>
        <v>25000</v>
      </c>
    </row>
    <row r="102" spans="1:14" ht="21">
      <c r="A102" s="181">
        <v>98</v>
      </c>
      <c r="B102" s="186" t="s">
        <v>1096</v>
      </c>
      <c r="C102" s="187" t="s">
        <v>986</v>
      </c>
      <c r="D102" s="174" t="s">
        <v>1005</v>
      </c>
      <c r="E102" s="174"/>
      <c r="F102" s="174"/>
      <c r="G102" s="183"/>
      <c r="H102" s="183"/>
      <c r="I102" s="183"/>
      <c r="J102" s="183"/>
      <c r="K102" s="183">
        <v>2</v>
      </c>
      <c r="L102" s="174">
        <f t="shared" si="3"/>
        <v>2</v>
      </c>
      <c r="M102" s="188">
        <v>240</v>
      </c>
      <c r="N102" s="174">
        <f t="shared" si="2"/>
        <v>480</v>
      </c>
    </row>
    <row r="103" spans="1:14" ht="21">
      <c r="A103" s="181">
        <v>99</v>
      </c>
      <c r="B103" s="186" t="s">
        <v>1097</v>
      </c>
      <c r="C103" s="187" t="s">
        <v>986</v>
      </c>
      <c r="D103" s="174">
        <v>424</v>
      </c>
      <c r="E103" s="174">
        <v>399</v>
      </c>
      <c r="F103" s="174">
        <v>308</v>
      </c>
      <c r="G103" s="183">
        <v>30</v>
      </c>
      <c r="H103" s="183">
        <v>200</v>
      </c>
      <c r="I103" s="183"/>
      <c r="J103" s="183">
        <v>200</v>
      </c>
      <c r="K103" s="183"/>
      <c r="L103" s="174">
        <f t="shared" si="3"/>
        <v>400</v>
      </c>
      <c r="M103" s="188">
        <v>105</v>
      </c>
      <c r="N103" s="174">
        <f t="shared" si="2"/>
        <v>42000</v>
      </c>
    </row>
    <row r="104" spans="1:14" ht="21">
      <c r="A104" s="181">
        <v>100</v>
      </c>
      <c r="B104" s="186" t="s">
        <v>1098</v>
      </c>
      <c r="C104" s="187" t="s">
        <v>991</v>
      </c>
      <c r="D104" s="174">
        <v>4600</v>
      </c>
      <c r="E104" s="174">
        <v>3725</v>
      </c>
      <c r="F104" s="174">
        <v>4345</v>
      </c>
      <c r="G104" s="183">
        <v>712</v>
      </c>
      <c r="H104" s="183">
        <v>1200</v>
      </c>
      <c r="I104" s="183">
        <v>1200</v>
      </c>
      <c r="J104" s="183">
        <v>1200</v>
      </c>
      <c r="K104" s="183">
        <v>1200</v>
      </c>
      <c r="L104" s="174">
        <f t="shared" si="3"/>
        <v>4800</v>
      </c>
      <c r="M104" s="188">
        <v>170</v>
      </c>
      <c r="N104" s="174">
        <f t="shared" si="2"/>
        <v>816000</v>
      </c>
    </row>
    <row r="105" spans="1:14" ht="21">
      <c r="A105" s="181">
        <v>101</v>
      </c>
      <c r="B105" s="186" t="s">
        <v>1099</v>
      </c>
      <c r="C105" s="187" t="s">
        <v>991</v>
      </c>
      <c r="D105" s="174">
        <v>24</v>
      </c>
      <c r="E105" s="174">
        <v>52</v>
      </c>
      <c r="F105" s="174">
        <v>89</v>
      </c>
      <c r="G105" s="183">
        <v>41</v>
      </c>
      <c r="H105" s="183"/>
      <c r="I105" s="183">
        <v>50</v>
      </c>
      <c r="J105" s="183"/>
      <c r="K105" s="183"/>
      <c r="L105" s="174">
        <f t="shared" si="3"/>
        <v>50</v>
      </c>
      <c r="M105" s="188">
        <v>350</v>
      </c>
      <c r="N105" s="174">
        <f t="shared" si="2"/>
        <v>17500</v>
      </c>
    </row>
    <row r="106" spans="1:14" ht="21">
      <c r="A106" s="181">
        <v>102</v>
      </c>
      <c r="B106" s="186" t="s">
        <v>1100</v>
      </c>
      <c r="C106" s="187" t="s">
        <v>991</v>
      </c>
      <c r="D106" s="174">
        <v>104</v>
      </c>
      <c r="E106" s="174">
        <v>120</v>
      </c>
      <c r="F106" s="174">
        <v>113</v>
      </c>
      <c r="G106" s="183">
        <v>34</v>
      </c>
      <c r="H106" s="183">
        <v>40</v>
      </c>
      <c r="I106" s="183">
        <v>40</v>
      </c>
      <c r="J106" s="183">
        <v>40</v>
      </c>
      <c r="K106" s="183">
        <v>40</v>
      </c>
      <c r="L106" s="174">
        <f t="shared" si="3"/>
        <v>160</v>
      </c>
      <c r="M106" s="188">
        <v>552</v>
      </c>
      <c r="N106" s="174">
        <f t="shared" si="2"/>
        <v>88320</v>
      </c>
    </row>
    <row r="107" spans="1:14" ht="21">
      <c r="A107" s="181">
        <v>103</v>
      </c>
      <c r="B107" s="186" t="s">
        <v>1101</v>
      </c>
      <c r="C107" s="187" t="s">
        <v>991</v>
      </c>
      <c r="D107" s="174">
        <v>131</v>
      </c>
      <c r="E107" s="174">
        <v>47</v>
      </c>
      <c r="F107" s="174">
        <v>39</v>
      </c>
      <c r="G107" s="183">
        <v>1</v>
      </c>
      <c r="H107" s="183">
        <v>50</v>
      </c>
      <c r="I107" s="183"/>
      <c r="J107" s="183"/>
      <c r="K107" s="183"/>
      <c r="L107" s="174">
        <f t="shared" si="3"/>
        <v>50</v>
      </c>
      <c r="M107" s="188">
        <v>184.05</v>
      </c>
      <c r="N107" s="174">
        <f t="shared" si="2"/>
        <v>9202.5</v>
      </c>
    </row>
    <row r="108" spans="1:14" ht="21">
      <c r="A108" s="181">
        <v>104</v>
      </c>
      <c r="B108" s="186" t="s">
        <v>1102</v>
      </c>
      <c r="C108" s="187" t="s">
        <v>991</v>
      </c>
      <c r="D108" s="174">
        <v>49</v>
      </c>
      <c r="E108" s="174">
        <v>46</v>
      </c>
      <c r="F108" s="174">
        <v>30</v>
      </c>
      <c r="G108" s="183">
        <v>39</v>
      </c>
      <c r="H108" s="183"/>
      <c r="I108" s="183"/>
      <c r="J108" s="183">
        <v>20</v>
      </c>
      <c r="K108" s="183"/>
      <c r="L108" s="174">
        <f t="shared" si="3"/>
        <v>20</v>
      </c>
      <c r="M108" s="188">
        <v>148</v>
      </c>
      <c r="N108" s="174">
        <f t="shared" si="2"/>
        <v>2960</v>
      </c>
    </row>
    <row r="109" spans="1:14" ht="21">
      <c r="A109" s="181">
        <v>105</v>
      </c>
      <c r="B109" s="186" t="s">
        <v>1103</v>
      </c>
      <c r="C109" s="187" t="s">
        <v>984</v>
      </c>
      <c r="D109" s="174">
        <v>129</v>
      </c>
      <c r="E109" s="174">
        <v>136</v>
      </c>
      <c r="F109" s="174">
        <v>134</v>
      </c>
      <c r="G109" s="183">
        <v>52</v>
      </c>
      <c r="H109" s="183"/>
      <c r="I109" s="183">
        <v>100</v>
      </c>
      <c r="J109" s="183"/>
      <c r="K109" s="183">
        <v>100</v>
      </c>
      <c r="L109" s="174">
        <f t="shared" si="3"/>
        <v>200</v>
      </c>
      <c r="M109" s="188">
        <v>150</v>
      </c>
      <c r="N109" s="174">
        <f t="shared" si="2"/>
        <v>30000</v>
      </c>
    </row>
    <row r="110" spans="1:14" ht="21">
      <c r="A110" s="181">
        <v>106</v>
      </c>
      <c r="B110" s="186" t="s">
        <v>1104</v>
      </c>
      <c r="C110" s="187" t="s">
        <v>984</v>
      </c>
      <c r="D110" s="174">
        <v>222</v>
      </c>
      <c r="E110" s="174">
        <v>209</v>
      </c>
      <c r="F110" s="174">
        <v>245</v>
      </c>
      <c r="G110" s="183">
        <v>104</v>
      </c>
      <c r="H110" s="183"/>
      <c r="I110" s="183">
        <v>100</v>
      </c>
      <c r="J110" s="183">
        <v>100</v>
      </c>
      <c r="K110" s="183">
        <v>100</v>
      </c>
      <c r="L110" s="174">
        <f t="shared" si="3"/>
        <v>300</v>
      </c>
      <c r="M110" s="188">
        <v>230</v>
      </c>
      <c r="N110" s="174">
        <f t="shared" si="2"/>
        <v>69000</v>
      </c>
    </row>
    <row r="111" spans="1:14" ht="21">
      <c r="A111" s="181">
        <v>107</v>
      </c>
      <c r="B111" s="186" t="s">
        <v>1105</v>
      </c>
      <c r="C111" s="187" t="s">
        <v>991</v>
      </c>
      <c r="D111" s="174"/>
      <c r="E111" s="174"/>
      <c r="F111" s="174">
        <v>5</v>
      </c>
      <c r="G111" s="183">
        <v>5</v>
      </c>
      <c r="H111" s="183"/>
      <c r="I111" s="183">
        <v>20</v>
      </c>
      <c r="J111" s="183"/>
      <c r="K111" s="183">
        <v>20</v>
      </c>
      <c r="L111" s="174">
        <f t="shared" si="3"/>
        <v>40</v>
      </c>
      <c r="M111" s="188">
        <v>650</v>
      </c>
      <c r="N111" s="174">
        <f t="shared" si="2"/>
        <v>26000</v>
      </c>
    </row>
    <row r="112" spans="1:14" ht="21">
      <c r="A112" s="181">
        <v>108</v>
      </c>
      <c r="B112" s="186" t="s">
        <v>1106</v>
      </c>
      <c r="C112" s="187" t="s">
        <v>1107</v>
      </c>
      <c r="D112" s="174">
        <v>174</v>
      </c>
      <c r="E112" s="174">
        <v>185</v>
      </c>
      <c r="F112" s="174">
        <v>160</v>
      </c>
      <c r="G112" s="183">
        <v>10</v>
      </c>
      <c r="H112" s="183">
        <v>50</v>
      </c>
      <c r="I112" s="183">
        <v>50</v>
      </c>
      <c r="J112" s="183">
        <v>50</v>
      </c>
      <c r="K112" s="183">
        <v>50</v>
      </c>
      <c r="L112" s="174">
        <f t="shared" si="3"/>
        <v>200</v>
      </c>
      <c r="M112" s="188">
        <v>320</v>
      </c>
      <c r="N112" s="174">
        <f t="shared" si="2"/>
        <v>64000</v>
      </c>
    </row>
    <row r="113" spans="1:14" ht="21">
      <c r="A113" s="181">
        <v>109</v>
      </c>
      <c r="B113" s="186" t="s">
        <v>1108</v>
      </c>
      <c r="C113" s="187" t="s">
        <v>1109</v>
      </c>
      <c r="D113" s="174">
        <v>3225</v>
      </c>
      <c r="E113" s="174">
        <v>3861</v>
      </c>
      <c r="F113" s="174">
        <v>3400</v>
      </c>
      <c r="G113" s="183">
        <v>110</v>
      </c>
      <c r="H113" s="183">
        <v>1000</v>
      </c>
      <c r="I113" s="183">
        <v>1000</v>
      </c>
      <c r="J113" s="183">
        <v>1000</v>
      </c>
      <c r="K113" s="183">
        <v>1000</v>
      </c>
      <c r="L113" s="174">
        <f t="shared" si="3"/>
        <v>4000</v>
      </c>
      <c r="M113" s="188">
        <v>45</v>
      </c>
      <c r="N113" s="174">
        <f t="shared" si="2"/>
        <v>180000</v>
      </c>
    </row>
    <row r="114" spans="1:14" ht="21">
      <c r="A114" s="181">
        <v>110</v>
      </c>
      <c r="B114" s="186" t="s">
        <v>1110</v>
      </c>
      <c r="C114" s="187" t="s">
        <v>1011</v>
      </c>
      <c r="D114" s="174"/>
      <c r="E114" s="174"/>
      <c r="F114" s="174">
        <v>60</v>
      </c>
      <c r="G114" s="183"/>
      <c r="H114" s="183">
        <v>20</v>
      </c>
      <c r="I114" s="183">
        <v>20</v>
      </c>
      <c r="J114" s="183">
        <v>20</v>
      </c>
      <c r="K114" s="183">
        <v>20</v>
      </c>
      <c r="L114" s="174">
        <f t="shared" si="3"/>
        <v>80</v>
      </c>
      <c r="M114" s="188">
        <v>120</v>
      </c>
      <c r="N114" s="174">
        <f t="shared" si="2"/>
        <v>9600</v>
      </c>
    </row>
    <row r="115" spans="1:14" ht="21">
      <c r="A115" s="181">
        <v>111</v>
      </c>
      <c r="B115" s="186" t="s">
        <v>1111</v>
      </c>
      <c r="C115" s="187" t="s">
        <v>1011</v>
      </c>
      <c r="D115" s="174"/>
      <c r="E115" s="174"/>
      <c r="F115" s="174">
        <v>10</v>
      </c>
      <c r="G115" s="183">
        <v>40</v>
      </c>
      <c r="H115" s="183"/>
      <c r="I115" s="183"/>
      <c r="J115" s="183"/>
      <c r="K115" s="183"/>
      <c r="L115" s="174">
        <f t="shared" si="3"/>
        <v>0</v>
      </c>
      <c r="M115" s="188">
        <v>150</v>
      </c>
      <c r="N115" s="174">
        <f t="shared" si="2"/>
        <v>0</v>
      </c>
    </row>
    <row r="116" spans="1:14" ht="21">
      <c r="A116" s="181">
        <v>112</v>
      </c>
      <c r="B116" s="186" t="s">
        <v>1112</v>
      </c>
      <c r="C116" s="187" t="s">
        <v>1113</v>
      </c>
      <c r="D116" s="174"/>
      <c r="E116" s="174"/>
      <c r="F116" s="174">
        <v>44</v>
      </c>
      <c r="G116" s="183">
        <v>10</v>
      </c>
      <c r="H116" s="183"/>
      <c r="I116" s="183">
        <v>10</v>
      </c>
      <c r="J116" s="183"/>
      <c r="K116" s="183">
        <v>10</v>
      </c>
      <c r="L116" s="174">
        <f t="shared" si="3"/>
        <v>20</v>
      </c>
      <c r="M116" s="188">
        <v>6250</v>
      </c>
      <c r="N116" s="174">
        <f t="shared" si="2"/>
        <v>125000</v>
      </c>
    </row>
    <row r="117" spans="1:14" ht="21">
      <c r="A117" s="181">
        <v>113</v>
      </c>
      <c r="B117" s="186" t="s">
        <v>1114</v>
      </c>
      <c r="C117" s="187" t="s">
        <v>986</v>
      </c>
      <c r="D117" s="174">
        <v>40</v>
      </c>
      <c r="E117" s="174">
        <v>32</v>
      </c>
      <c r="F117" s="174">
        <v>15</v>
      </c>
      <c r="G117" s="174">
        <v>30</v>
      </c>
      <c r="H117" s="174"/>
      <c r="I117" s="174"/>
      <c r="J117" s="174"/>
      <c r="K117" s="174">
        <v>50</v>
      </c>
      <c r="L117" s="174">
        <f t="shared" si="3"/>
        <v>50</v>
      </c>
      <c r="M117" s="188">
        <v>73.58</v>
      </c>
      <c r="N117" s="174">
        <f t="shared" si="2"/>
        <v>3679</v>
      </c>
    </row>
    <row r="118" spans="1:14" ht="21">
      <c r="A118" s="181">
        <v>114</v>
      </c>
      <c r="B118" s="186" t="s">
        <v>1115</v>
      </c>
      <c r="C118" s="187" t="s">
        <v>984</v>
      </c>
      <c r="D118" s="174">
        <v>64</v>
      </c>
      <c r="E118" s="174">
        <v>235</v>
      </c>
      <c r="F118" s="174">
        <v>162</v>
      </c>
      <c r="G118" s="183">
        <v>28</v>
      </c>
      <c r="H118" s="183">
        <v>50</v>
      </c>
      <c r="I118" s="183"/>
      <c r="J118" s="183">
        <v>50</v>
      </c>
      <c r="K118" s="183"/>
      <c r="L118" s="174">
        <f t="shared" si="3"/>
        <v>100</v>
      </c>
      <c r="M118" s="188">
        <v>160</v>
      </c>
      <c r="N118" s="174">
        <f t="shared" si="2"/>
        <v>16000</v>
      </c>
    </row>
    <row r="119" spans="1:14" ht="21">
      <c r="A119" s="181">
        <v>115</v>
      </c>
      <c r="B119" s="186" t="s">
        <v>1116</v>
      </c>
      <c r="C119" s="187" t="s">
        <v>984</v>
      </c>
      <c r="D119" s="174">
        <v>1104</v>
      </c>
      <c r="E119" s="174">
        <v>1512</v>
      </c>
      <c r="F119" s="174">
        <v>598</v>
      </c>
      <c r="G119" s="183">
        <v>24</v>
      </c>
      <c r="H119" s="183">
        <v>200</v>
      </c>
      <c r="I119" s="183">
        <v>200</v>
      </c>
      <c r="J119" s="183">
        <v>200</v>
      </c>
      <c r="K119" s="183">
        <v>200</v>
      </c>
      <c r="L119" s="174">
        <f t="shared" si="3"/>
        <v>800</v>
      </c>
      <c r="M119" s="188">
        <v>180</v>
      </c>
      <c r="N119" s="174">
        <f t="shared" si="2"/>
        <v>144000</v>
      </c>
    </row>
    <row r="120" spans="1:14" ht="21">
      <c r="A120" s="181">
        <v>116</v>
      </c>
      <c r="B120" s="186" t="s">
        <v>1117</v>
      </c>
      <c r="C120" s="187" t="s">
        <v>984</v>
      </c>
      <c r="D120" s="174">
        <v>24</v>
      </c>
      <c r="E120" s="174">
        <v>79</v>
      </c>
      <c r="F120" s="174">
        <v>33</v>
      </c>
      <c r="G120" s="183">
        <v>23</v>
      </c>
      <c r="H120" s="183"/>
      <c r="I120" s="183">
        <v>40</v>
      </c>
      <c r="J120" s="183"/>
      <c r="K120" s="183"/>
      <c r="L120" s="174">
        <f t="shared" si="3"/>
        <v>40</v>
      </c>
      <c r="M120" s="188">
        <v>128.4</v>
      </c>
      <c r="N120" s="174">
        <f t="shared" si="2"/>
        <v>5136</v>
      </c>
    </row>
    <row r="121" spans="1:14" ht="21">
      <c r="A121" s="181">
        <v>117</v>
      </c>
      <c r="B121" s="186" t="s">
        <v>1118</v>
      </c>
      <c r="C121" s="187" t="s">
        <v>991</v>
      </c>
      <c r="D121" s="174">
        <v>3</v>
      </c>
      <c r="E121" s="174">
        <v>19</v>
      </c>
      <c r="F121" s="174">
        <v>14</v>
      </c>
      <c r="G121" s="183">
        <v>6</v>
      </c>
      <c r="H121" s="183"/>
      <c r="I121" s="183">
        <v>20</v>
      </c>
      <c r="J121" s="183"/>
      <c r="K121" s="183"/>
      <c r="L121" s="174">
        <f t="shared" si="3"/>
        <v>20</v>
      </c>
      <c r="M121" s="188">
        <v>84.53</v>
      </c>
      <c r="N121" s="174">
        <f t="shared" si="2"/>
        <v>1690.6</v>
      </c>
    </row>
    <row r="122" spans="1:14" ht="21">
      <c r="A122" s="181">
        <v>118</v>
      </c>
      <c r="B122" s="186" t="s">
        <v>1119</v>
      </c>
      <c r="C122" s="187" t="s">
        <v>1109</v>
      </c>
      <c r="D122" s="174">
        <v>317</v>
      </c>
      <c r="E122" s="174">
        <v>765</v>
      </c>
      <c r="F122" s="174">
        <v>916</v>
      </c>
      <c r="G122" s="183">
        <v>82</v>
      </c>
      <c r="H122" s="183">
        <v>300</v>
      </c>
      <c r="I122" s="183">
        <v>300</v>
      </c>
      <c r="J122" s="183">
        <v>300</v>
      </c>
      <c r="K122" s="183">
        <v>300</v>
      </c>
      <c r="L122" s="174">
        <f t="shared" si="3"/>
        <v>1200</v>
      </c>
      <c r="M122" s="188">
        <v>435</v>
      </c>
      <c r="N122" s="174">
        <f t="shared" si="2"/>
        <v>522000</v>
      </c>
    </row>
    <row r="123" spans="1:14" ht="21">
      <c r="A123" s="181">
        <v>119</v>
      </c>
      <c r="B123" s="186" t="s">
        <v>1120</v>
      </c>
      <c r="C123" s="187" t="s">
        <v>1121</v>
      </c>
      <c r="D123" s="174"/>
      <c r="E123" s="174"/>
      <c r="F123" s="174">
        <v>200</v>
      </c>
      <c r="G123" s="183"/>
      <c r="H123" s="183">
        <v>100</v>
      </c>
      <c r="I123" s="183"/>
      <c r="J123" s="183">
        <v>100</v>
      </c>
      <c r="K123" s="183"/>
      <c r="L123" s="174">
        <f t="shared" si="3"/>
        <v>200</v>
      </c>
      <c r="M123" s="188">
        <v>53.5</v>
      </c>
      <c r="N123" s="174">
        <f t="shared" si="2"/>
        <v>10700</v>
      </c>
    </row>
    <row r="124" spans="1:14" ht="21">
      <c r="A124" s="181">
        <v>120</v>
      </c>
      <c r="B124" s="186" t="s">
        <v>1122</v>
      </c>
      <c r="C124" s="187" t="s">
        <v>991</v>
      </c>
      <c r="D124" s="174">
        <v>1</v>
      </c>
      <c r="E124" s="174">
        <v>1</v>
      </c>
      <c r="F124" s="174">
        <v>4</v>
      </c>
      <c r="G124" s="183">
        <v>6</v>
      </c>
      <c r="H124" s="183"/>
      <c r="I124" s="183"/>
      <c r="J124" s="183"/>
      <c r="K124" s="183"/>
      <c r="L124" s="174">
        <f t="shared" si="3"/>
        <v>0</v>
      </c>
      <c r="M124" s="188">
        <v>300</v>
      </c>
      <c r="N124" s="174">
        <f t="shared" si="2"/>
        <v>0</v>
      </c>
    </row>
    <row r="125" spans="1:14" ht="21">
      <c r="A125" s="181">
        <v>121</v>
      </c>
      <c r="B125" s="186" t="s">
        <v>1123</v>
      </c>
      <c r="C125" s="187" t="s">
        <v>991</v>
      </c>
      <c r="D125" s="174">
        <v>204</v>
      </c>
      <c r="E125" s="174">
        <v>277</v>
      </c>
      <c r="F125" s="174">
        <v>329</v>
      </c>
      <c r="G125" s="183">
        <v>35</v>
      </c>
      <c r="H125" s="183">
        <v>100</v>
      </c>
      <c r="I125" s="183">
        <v>100</v>
      </c>
      <c r="J125" s="183">
        <v>100</v>
      </c>
      <c r="K125" s="183">
        <v>100</v>
      </c>
      <c r="L125" s="174">
        <f t="shared" si="3"/>
        <v>400</v>
      </c>
      <c r="M125" s="188">
        <v>87.5</v>
      </c>
      <c r="N125" s="174">
        <f t="shared" si="2"/>
        <v>35000</v>
      </c>
    </row>
    <row r="126" spans="1:14" ht="21">
      <c r="A126" s="181">
        <v>122</v>
      </c>
      <c r="B126" s="186" t="s">
        <v>1124</v>
      </c>
      <c r="C126" s="187" t="s">
        <v>991</v>
      </c>
      <c r="D126" s="174">
        <v>103</v>
      </c>
      <c r="E126" s="174">
        <v>127</v>
      </c>
      <c r="F126" s="174">
        <v>120</v>
      </c>
      <c r="G126" s="183">
        <v>102</v>
      </c>
      <c r="H126" s="183"/>
      <c r="I126" s="183"/>
      <c r="J126" s="183">
        <v>100</v>
      </c>
      <c r="K126" s="183"/>
      <c r="L126" s="174">
        <f t="shared" si="3"/>
        <v>100</v>
      </c>
      <c r="M126" s="188">
        <v>175.58</v>
      </c>
      <c r="N126" s="174">
        <f t="shared" si="2"/>
        <v>17558</v>
      </c>
    </row>
    <row r="127" spans="1:14" ht="21">
      <c r="A127" s="181">
        <v>123</v>
      </c>
      <c r="B127" s="186" t="s">
        <v>1125</v>
      </c>
      <c r="C127" s="187" t="s">
        <v>986</v>
      </c>
      <c r="D127" s="174">
        <v>55</v>
      </c>
      <c r="E127" s="174">
        <v>36</v>
      </c>
      <c r="F127" s="174">
        <v>12</v>
      </c>
      <c r="G127" s="183">
        <v>15</v>
      </c>
      <c r="H127" s="183"/>
      <c r="I127" s="183"/>
      <c r="J127" s="183">
        <v>30</v>
      </c>
      <c r="K127" s="183"/>
      <c r="L127" s="174">
        <f t="shared" si="3"/>
        <v>30</v>
      </c>
      <c r="M127" s="188">
        <v>310</v>
      </c>
      <c r="N127" s="174">
        <f t="shared" si="2"/>
        <v>9300</v>
      </c>
    </row>
    <row r="128" spans="1:14" ht="21">
      <c r="A128" s="181">
        <v>124</v>
      </c>
      <c r="B128" s="186" t="s">
        <v>1126</v>
      </c>
      <c r="C128" s="187" t="s">
        <v>986</v>
      </c>
      <c r="D128" s="174">
        <v>6</v>
      </c>
      <c r="E128" s="174">
        <v>64</v>
      </c>
      <c r="F128" s="174">
        <v>27</v>
      </c>
      <c r="G128" s="183">
        <v>22</v>
      </c>
      <c r="H128" s="183"/>
      <c r="I128" s="183">
        <v>30</v>
      </c>
      <c r="J128" s="183"/>
      <c r="K128" s="183"/>
      <c r="L128" s="174">
        <f t="shared" si="3"/>
        <v>30</v>
      </c>
      <c r="M128" s="188">
        <v>300</v>
      </c>
      <c r="N128" s="174">
        <f t="shared" si="2"/>
        <v>9000</v>
      </c>
    </row>
    <row r="129" spans="1:14" ht="21">
      <c r="A129" s="181">
        <v>125</v>
      </c>
      <c r="B129" s="186" t="s">
        <v>1127</v>
      </c>
      <c r="C129" s="187" t="s">
        <v>1113</v>
      </c>
      <c r="D129" s="174">
        <v>5</v>
      </c>
      <c r="E129" s="174">
        <v>10</v>
      </c>
      <c r="F129" s="174">
        <v>1</v>
      </c>
      <c r="G129" s="183">
        <v>1</v>
      </c>
      <c r="H129" s="183"/>
      <c r="I129" s="183"/>
      <c r="J129" s="183"/>
      <c r="K129" s="183">
        <v>5</v>
      </c>
      <c r="L129" s="174">
        <f t="shared" si="3"/>
        <v>5</v>
      </c>
      <c r="M129" s="188">
        <v>175</v>
      </c>
      <c r="N129" s="174">
        <f t="shared" si="2"/>
        <v>875</v>
      </c>
    </row>
    <row r="130" spans="1:14" ht="21">
      <c r="A130" s="181">
        <v>126</v>
      </c>
      <c r="B130" s="186" t="s">
        <v>1128</v>
      </c>
      <c r="C130" s="187" t="s">
        <v>991</v>
      </c>
      <c r="D130" s="174">
        <v>278</v>
      </c>
      <c r="E130" s="174">
        <v>321</v>
      </c>
      <c r="F130" s="174">
        <v>316</v>
      </c>
      <c r="G130" s="183">
        <v>108</v>
      </c>
      <c r="H130" s="183">
        <v>100</v>
      </c>
      <c r="I130" s="183">
        <v>100</v>
      </c>
      <c r="J130" s="183">
        <v>100</v>
      </c>
      <c r="K130" s="183">
        <v>100</v>
      </c>
      <c r="L130" s="174">
        <f t="shared" si="3"/>
        <v>400</v>
      </c>
      <c r="M130" s="188">
        <v>125</v>
      </c>
      <c r="N130" s="174">
        <f t="shared" si="2"/>
        <v>50000</v>
      </c>
    </row>
    <row r="131" spans="1:14" ht="21">
      <c r="A131" s="181">
        <v>127</v>
      </c>
      <c r="B131" s="186" t="s">
        <v>1129</v>
      </c>
      <c r="C131" s="187" t="s">
        <v>991</v>
      </c>
      <c r="D131" s="174">
        <v>127</v>
      </c>
      <c r="E131" s="174">
        <v>184</v>
      </c>
      <c r="F131" s="174">
        <v>172</v>
      </c>
      <c r="G131" s="183">
        <v>112</v>
      </c>
      <c r="H131" s="183"/>
      <c r="I131" s="183">
        <v>60</v>
      </c>
      <c r="J131" s="183"/>
      <c r="K131" s="183">
        <v>60</v>
      </c>
      <c r="L131" s="174">
        <f t="shared" si="3"/>
        <v>120</v>
      </c>
      <c r="M131" s="188">
        <v>267.5</v>
      </c>
      <c r="N131" s="174">
        <f t="shared" si="2"/>
        <v>32100</v>
      </c>
    </row>
    <row r="132" spans="1:14" ht="21">
      <c r="A132" s="181">
        <v>128</v>
      </c>
      <c r="B132" s="186" t="s">
        <v>1130</v>
      </c>
      <c r="C132" s="187" t="s">
        <v>984</v>
      </c>
      <c r="D132" s="174">
        <v>1</v>
      </c>
      <c r="E132" s="174">
        <v>1</v>
      </c>
      <c r="F132" s="174">
        <v>1</v>
      </c>
      <c r="G132" s="183">
        <v>1</v>
      </c>
      <c r="H132" s="183"/>
      <c r="I132" s="183"/>
      <c r="J132" s="183"/>
      <c r="K132" s="183"/>
      <c r="L132" s="174">
        <f t="shared" si="3"/>
        <v>0</v>
      </c>
      <c r="M132" s="188">
        <v>1605</v>
      </c>
      <c r="N132" s="174">
        <f t="shared" si="2"/>
        <v>0</v>
      </c>
    </row>
    <row r="133" spans="1:14" ht="21">
      <c r="A133" s="181">
        <v>129</v>
      </c>
      <c r="B133" s="186" t="s">
        <v>1131</v>
      </c>
      <c r="C133" s="187" t="s">
        <v>986</v>
      </c>
      <c r="D133" s="174">
        <v>1443</v>
      </c>
      <c r="E133" s="174">
        <v>1258</v>
      </c>
      <c r="F133" s="174">
        <v>1441</v>
      </c>
      <c r="G133" s="183">
        <v>754</v>
      </c>
      <c r="H133" s="183"/>
      <c r="I133" s="183">
        <v>500</v>
      </c>
      <c r="J133" s="183"/>
      <c r="K133" s="183">
        <v>500</v>
      </c>
      <c r="L133" s="174">
        <f t="shared" si="3"/>
        <v>1000</v>
      </c>
      <c r="M133" s="188">
        <v>32</v>
      </c>
      <c r="N133" s="174">
        <f aca="true" t="shared" si="4" ref="N133:N190">L133*M133</f>
        <v>32000</v>
      </c>
    </row>
    <row r="134" spans="1:14" ht="21">
      <c r="A134" s="181">
        <v>130</v>
      </c>
      <c r="B134" s="186" t="s">
        <v>1132</v>
      </c>
      <c r="C134" s="187" t="s">
        <v>1109</v>
      </c>
      <c r="D134" s="174"/>
      <c r="E134" s="174">
        <v>170</v>
      </c>
      <c r="F134" s="174">
        <v>220</v>
      </c>
      <c r="G134" s="183"/>
      <c r="H134" s="183">
        <v>60</v>
      </c>
      <c r="I134" s="183">
        <v>60</v>
      </c>
      <c r="J134" s="183">
        <v>60</v>
      </c>
      <c r="K134" s="183">
        <v>60</v>
      </c>
      <c r="L134" s="174">
        <f t="shared" si="3"/>
        <v>240</v>
      </c>
      <c r="M134" s="188">
        <v>1765.5</v>
      </c>
      <c r="N134" s="174">
        <f t="shared" si="4"/>
        <v>423720</v>
      </c>
    </row>
    <row r="135" spans="1:14" ht="21">
      <c r="A135" s="181">
        <v>131</v>
      </c>
      <c r="B135" s="190" t="s">
        <v>1133</v>
      </c>
      <c r="C135" s="181" t="s">
        <v>991</v>
      </c>
      <c r="D135" s="174">
        <v>15</v>
      </c>
      <c r="E135" s="174">
        <v>29</v>
      </c>
      <c r="F135" s="174">
        <v>31</v>
      </c>
      <c r="G135" s="183">
        <v>18</v>
      </c>
      <c r="H135" s="183"/>
      <c r="I135" s="183">
        <v>20</v>
      </c>
      <c r="J135" s="183"/>
      <c r="K135" s="183"/>
      <c r="L135" s="174">
        <f t="shared" si="3"/>
        <v>20</v>
      </c>
      <c r="M135" s="188">
        <v>480</v>
      </c>
      <c r="N135" s="174">
        <f t="shared" si="4"/>
        <v>9600</v>
      </c>
    </row>
    <row r="136" spans="1:14" ht="21">
      <c r="A136" s="181">
        <v>132</v>
      </c>
      <c r="B136" s="186" t="s">
        <v>1134</v>
      </c>
      <c r="C136" s="187" t="s">
        <v>1044</v>
      </c>
      <c r="D136" s="174">
        <v>132</v>
      </c>
      <c r="E136" s="174">
        <v>196</v>
      </c>
      <c r="F136" s="174">
        <v>39</v>
      </c>
      <c r="G136" s="183">
        <v>48</v>
      </c>
      <c r="H136" s="183"/>
      <c r="I136" s="183"/>
      <c r="J136" s="183"/>
      <c r="K136" s="183"/>
      <c r="L136" s="174">
        <f t="shared" si="3"/>
        <v>0</v>
      </c>
      <c r="M136" s="188">
        <v>80</v>
      </c>
      <c r="N136" s="174">
        <f t="shared" si="4"/>
        <v>0</v>
      </c>
    </row>
    <row r="137" spans="1:14" ht="21">
      <c r="A137" s="181">
        <v>133</v>
      </c>
      <c r="B137" s="186" t="s">
        <v>1135</v>
      </c>
      <c r="C137" s="187" t="s">
        <v>991</v>
      </c>
      <c r="D137" s="174">
        <v>92</v>
      </c>
      <c r="E137" s="174">
        <v>100</v>
      </c>
      <c r="F137" s="174">
        <v>65</v>
      </c>
      <c r="G137" s="183">
        <v>10</v>
      </c>
      <c r="H137" s="183">
        <v>50</v>
      </c>
      <c r="I137" s="183"/>
      <c r="J137" s="183">
        <v>50</v>
      </c>
      <c r="K137" s="183"/>
      <c r="L137" s="174">
        <f aca="true" t="shared" si="5" ref="L137:L158">H137+I137+J137+K137</f>
        <v>100</v>
      </c>
      <c r="M137" s="188">
        <v>60</v>
      </c>
      <c r="N137" s="174">
        <f t="shared" si="4"/>
        <v>6000</v>
      </c>
    </row>
    <row r="138" spans="1:14" ht="21">
      <c r="A138" s="181">
        <v>134</v>
      </c>
      <c r="B138" s="186" t="s">
        <v>1136</v>
      </c>
      <c r="C138" s="187" t="s">
        <v>1022</v>
      </c>
      <c r="D138" s="174">
        <v>400</v>
      </c>
      <c r="E138" s="174">
        <v>512</v>
      </c>
      <c r="F138" s="174">
        <v>299</v>
      </c>
      <c r="G138" s="174">
        <v>9</v>
      </c>
      <c r="H138" s="183">
        <v>100</v>
      </c>
      <c r="I138" s="183">
        <v>100</v>
      </c>
      <c r="J138" s="183">
        <v>100</v>
      </c>
      <c r="K138" s="183">
        <v>100</v>
      </c>
      <c r="L138" s="174">
        <f t="shared" si="5"/>
        <v>400</v>
      </c>
      <c r="M138" s="189">
        <v>113</v>
      </c>
      <c r="N138" s="174">
        <f t="shared" si="4"/>
        <v>45200</v>
      </c>
    </row>
    <row r="139" spans="1:14" ht="21">
      <c r="A139" s="181">
        <v>135</v>
      </c>
      <c r="B139" s="186" t="s">
        <v>1137</v>
      </c>
      <c r="C139" s="187" t="s">
        <v>999</v>
      </c>
      <c r="D139" s="174">
        <v>6890</v>
      </c>
      <c r="E139" s="174">
        <v>9815</v>
      </c>
      <c r="F139" s="174">
        <v>14240</v>
      </c>
      <c r="G139" s="183">
        <v>910</v>
      </c>
      <c r="H139" s="183">
        <v>4000</v>
      </c>
      <c r="I139" s="183">
        <v>4000</v>
      </c>
      <c r="J139" s="183">
        <v>4000</v>
      </c>
      <c r="K139" s="183">
        <v>4000</v>
      </c>
      <c r="L139" s="174">
        <f t="shared" si="5"/>
        <v>16000</v>
      </c>
      <c r="M139" s="188">
        <v>70</v>
      </c>
      <c r="N139" s="174">
        <f t="shared" si="4"/>
        <v>1120000</v>
      </c>
    </row>
    <row r="140" spans="1:14" ht="21">
      <c r="A140" s="181">
        <v>136</v>
      </c>
      <c r="B140" s="186" t="s">
        <v>1138</v>
      </c>
      <c r="C140" s="187" t="s">
        <v>986</v>
      </c>
      <c r="D140" s="174"/>
      <c r="E140" s="174">
        <v>92</v>
      </c>
      <c r="F140" s="174">
        <v>91</v>
      </c>
      <c r="G140" s="183">
        <v>40</v>
      </c>
      <c r="H140" s="183"/>
      <c r="I140" s="183">
        <v>50</v>
      </c>
      <c r="J140" s="183"/>
      <c r="K140" s="183">
        <v>50</v>
      </c>
      <c r="L140" s="174">
        <f t="shared" si="5"/>
        <v>100</v>
      </c>
      <c r="M140" s="188">
        <v>383.1</v>
      </c>
      <c r="N140" s="174">
        <f t="shared" si="4"/>
        <v>38310</v>
      </c>
    </row>
    <row r="141" spans="1:14" ht="21">
      <c r="A141" s="181">
        <v>137</v>
      </c>
      <c r="B141" s="186" t="s">
        <v>1139</v>
      </c>
      <c r="C141" s="187" t="s">
        <v>984</v>
      </c>
      <c r="D141" s="174">
        <v>220</v>
      </c>
      <c r="E141" s="174">
        <v>333</v>
      </c>
      <c r="F141" s="174">
        <v>270</v>
      </c>
      <c r="G141" s="183">
        <v>103</v>
      </c>
      <c r="H141" s="183">
        <v>100</v>
      </c>
      <c r="I141" s="183">
        <v>100</v>
      </c>
      <c r="J141" s="183">
        <v>100</v>
      </c>
      <c r="K141" s="183">
        <v>100</v>
      </c>
      <c r="L141" s="174">
        <f t="shared" si="5"/>
        <v>400</v>
      </c>
      <c r="M141" s="188">
        <v>115</v>
      </c>
      <c r="N141" s="174">
        <f t="shared" si="4"/>
        <v>46000</v>
      </c>
    </row>
    <row r="142" spans="1:14" ht="21">
      <c r="A142" s="181">
        <v>138</v>
      </c>
      <c r="B142" s="186" t="s">
        <v>1140</v>
      </c>
      <c r="C142" s="187" t="s">
        <v>1113</v>
      </c>
      <c r="D142" s="174"/>
      <c r="E142" s="174">
        <v>50</v>
      </c>
      <c r="F142" s="174">
        <v>9</v>
      </c>
      <c r="G142" s="183">
        <v>8</v>
      </c>
      <c r="H142" s="183">
        <v>50</v>
      </c>
      <c r="I142" s="183"/>
      <c r="J142" s="183"/>
      <c r="K142" s="183"/>
      <c r="L142" s="174">
        <f t="shared" si="5"/>
        <v>50</v>
      </c>
      <c r="M142" s="188">
        <v>110</v>
      </c>
      <c r="N142" s="174">
        <f t="shared" si="4"/>
        <v>5500</v>
      </c>
    </row>
    <row r="143" spans="1:14" ht="21">
      <c r="A143" s="181">
        <v>139</v>
      </c>
      <c r="B143" s="186" t="s">
        <v>1141</v>
      </c>
      <c r="C143" s="187" t="s">
        <v>991</v>
      </c>
      <c r="D143" s="174">
        <v>60</v>
      </c>
      <c r="E143" s="174">
        <v>56</v>
      </c>
      <c r="F143" s="174">
        <v>54</v>
      </c>
      <c r="G143" s="183">
        <v>6</v>
      </c>
      <c r="H143" s="183">
        <v>50</v>
      </c>
      <c r="I143" s="183"/>
      <c r="J143" s="183">
        <v>50</v>
      </c>
      <c r="K143" s="183"/>
      <c r="L143" s="174">
        <f t="shared" si="5"/>
        <v>100</v>
      </c>
      <c r="M143" s="188">
        <v>350</v>
      </c>
      <c r="N143" s="174">
        <f t="shared" si="4"/>
        <v>35000</v>
      </c>
    </row>
    <row r="144" spans="1:14" ht="21">
      <c r="A144" s="181">
        <v>140</v>
      </c>
      <c r="B144" s="186" t="s">
        <v>1142</v>
      </c>
      <c r="C144" s="187" t="s">
        <v>986</v>
      </c>
      <c r="D144" s="174">
        <v>1403</v>
      </c>
      <c r="E144" s="174">
        <v>1532</v>
      </c>
      <c r="F144" s="174">
        <v>1580</v>
      </c>
      <c r="G144" s="183">
        <v>210</v>
      </c>
      <c r="H144" s="183">
        <v>400</v>
      </c>
      <c r="I144" s="183">
        <v>400</v>
      </c>
      <c r="J144" s="183">
        <v>400</v>
      </c>
      <c r="K144" s="183">
        <v>400</v>
      </c>
      <c r="L144" s="174">
        <f t="shared" si="5"/>
        <v>1600</v>
      </c>
      <c r="M144" s="188">
        <v>112.35</v>
      </c>
      <c r="N144" s="174">
        <f t="shared" si="4"/>
        <v>179760</v>
      </c>
    </row>
    <row r="145" spans="1:14" ht="21">
      <c r="A145" s="181">
        <v>141</v>
      </c>
      <c r="B145" s="186" t="s">
        <v>1143</v>
      </c>
      <c r="C145" s="187" t="s">
        <v>984</v>
      </c>
      <c r="D145" s="174">
        <v>57</v>
      </c>
      <c r="E145" s="174">
        <v>114</v>
      </c>
      <c r="F145" s="174">
        <v>120</v>
      </c>
      <c r="G145" s="183">
        <v>33</v>
      </c>
      <c r="H145" s="183"/>
      <c r="I145" s="183">
        <v>50</v>
      </c>
      <c r="J145" s="183"/>
      <c r="K145" s="183">
        <v>50</v>
      </c>
      <c r="L145" s="174">
        <f t="shared" si="5"/>
        <v>100</v>
      </c>
      <c r="M145" s="188">
        <v>285</v>
      </c>
      <c r="N145" s="174">
        <f t="shared" si="4"/>
        <v>28500</v>
      </c>
    </row>
    <row r="146" spans="1:14" ht="21">
      <c r="A146" s="181">
        <v>142</v>
      </c>
      <c r="B146" s="186" t="s">
        <v>1144</v>
      </c>
      <c r="C146" s="187" t="s">
        <v>991</v>
      </c>
      <c r="D146" s="174">
        <v>188</v>
      </c>
      <c r="E146" s="174">
        <v>353</v>
      </c>
      <c r="F146" s="174">
        <v>292</v>
      </c>
      <c r="G146" s="183">
        <v>108</v>
      </c>
      <c r="H146" s="183"/>
      <c r="I146" s="183">
        <v>100</v>
      </c>
      <c r="J146" s="183"/>
      <c r="K146" s="183">
        <v>100</v>
      </c>
      <c r="L146" s="174">
        <f t="shared" si="5"/>
        <v>200</v>
      </c>
      <c r="M146" s="188">
        <v>189.49</v>
      </c>
      <c r="N146" s="174">
        <f t="shared" si="4"/>
        <v>37898</v>
      </c>
    </row>
    <row r="147" spans="1:14" ht="21">
      <c r="A147" s="181">
        <v>143</v>
      </c>
      <c r="B147" s="186" t="s">
        <v>1145</v>
      </c>
      <c r="C147" s="187" t="s">
        <v>991</v>
      </c>
      <c r="D147" s="174">
        <v>25</v>
      </c>
      <c r="E147" s="174">
        <v>23</v>
      </c>
      <c r="F147" s="174">
        <v>31</v>
      </c>
      <c r="G147" s="183">
        <v>7</v>
      </c>
      <c r="H147" s="183"/>
      <c r="I147" s="183">
        <v>50</v>
      </c>
      <c r="J147" s="183"/>
      <c r="K147" s="183"/>
      <c r="L147" s="174">
        <f t="shared" si="5"/>
        <v>50</v>
      </c>
      <c r="M147" s="188">
        <v>358</v>
      </c>
      <c r="N147" s="174">
        <f t="shared" si="4"/>
        <v>17900</v>
      </c>
    </row>
    <row r="148" spans="1:14" ht="21">
      <c r="A148" s="181">
        <v>144</v>
      </c>
      <c r="B148" s="186" t="s">
        <v>1146</v>
      </c>
      <c r="C148" s="187" t="s">
        <v>1147</v>
      </c>
      <c r="D148" s="174">
        <v>10</v>
      </c>
      <c r="E148" s="174">
        <v>11</v>
      </c>
      <c r="F148" s="174">
        <v>12</v>
      </c>
      <c r="G148" s="183">
        <v>26</v>
      </c>
      <c r="H148" s="183"/>
      <c r="I148" s="183"/>
      <c r="J148" s="183"/>
      <c r="K148" s="183">
        <v>20</v>
      </c>
      <c r="L148" s="174">
        <f t="shared" si="5"/>
        <v>20</v>
      </c>
      <c r="M148" s="188">
        <v>347.75</v>
      </c>
      <c r="N148" s="174">
        <f t="shared" si="4"/>
        <v>6955</v>
      </c>
    </row>
    <row r="149" spans="1:14" ht="21">
      <c r="A149" s="181">
        <v>145</v>
      </c>
      <c r="B149" s="186" t="s">
        <v>1148</v>
      </c>
      <c r="C149" s="187" t="s">
        <v>991</v>
      </c>
      <c r="D149" s="174">
        <v>49</v>
      </c>
      <c r="E149" s="174">
        <v>370</v>
      </c>
      <c r="F149" s="174">
        <v>462</v>
      </c>
      <c r="G149" s="183">
        <v>25</v>
      </c>
      <c r="H149" s="183">
        <v>100</v>
      </c>
      <c r="I149" s="183">
        <v>100</v>
      </c>
      <c r="J149" s="183">
        <v>100</v>
      </c>
      <c r="K149" s="183">
        <v>100</v>
      </c>
      <c r="L149" s="174">
        <f t="shared" si="5"/>
        <v>400</v>
      </c>
      <c r="M149" s="188">
        <v>524.3</v>
      </c>
      <c r="N149" s="174">
        <f t="shared" si="4"/>
        <v>209719.99999999997</v>
      </c>
    </row>
    <row r="150" spans="1:14" ht="21">
      <c r="A150" s="181">
        <v>146</v>
      </c>
      <c r="B150" s="186" t="s">
        <v>1149</v>
      </c>
      <c r="C150" s="187" t="s">
        <v>1109</v>
      </c>
      <c r="D150" s="174">
        <v>1090</v>
      </c>
      <c r="E150" s="174">
        <v>2122</v>
      </c>
      <c r="F150" s="174">
        <v>3204</v>
      </c>
      <c r="G150" s="183">
        <v>220</v>
      </c>
      <c r="H150" s="183">
        <v>1000</v>
      </c>
      <c r="I150" s="183">
        <v>1000</v>
      </c>
      <c r="J150" s="183">
        <v>1000</v>
      </c>
      <c r="K150" s="183">
        <v>1000</v>
      </c>
      <c r="L150" s="174">
        <f t="shared" si="5"/>
        <v>4000</v>
      </c>
      <c r="M150" s="188">
        <v>28.44</v>
      </c>
      <c r="N150" s="174">
        <f t="shared" si="4"/>
        <v>113760</v>
      </c>
    </row>
    <row r="151" spans="1:14" ht="21">
      <c r="A151" s="181">
        <v>147</v>
      </c>
      <c r="B151" s="186" t="s">
        <v>1150</v>
      </c>
      <c r="C151" s="187" t="s">
        <v>984</v>
      </c>
      <c r="D151" s="174">
        <v>1038</v>
      </c>
      <c r="E151" s="174">
        <v>1410</v>
      </c>
      <c r="F151" s="174">
        <v>1193</v>
      </c>
      <c r="G151" s="183">
        <v>97</v>
      </c>
      <c r="H151" s="183">
        <v>400</v>
      </c>
      <c r="I151" s="183">
        <v>400</v>
      </c>
      <c r="J151" s="183">
        <v>400</v>
      </c>
      <c r="K151" s="183">
        <v>400</v>
      </c>
      <c r="L151" s="174">
        <f t="shared" si="5"/>
        <v>1600</v>
      </c>
      <c r="M151" s="188">
        <v>150</v>
      </c>
      <c r="N151" s="174">
        <f t="shared" si="4"/>
        <v>240000</v>
      </c>
    </row>
    <row r="152" spans="1:14" ht="21">
      <c r="A152" s="181">
        <v>148</v>
      </c>
      <c r="B152" s="186" t="s">
        <v>1151</v>
      </c>
      <c r="C152" s="187" t="s">
        <v>984</v>
      </c>
      <c r="D152" s="174">
        <v>1</v>
      </c>
      <c r="E152" s="174">
        <v>5</v>
      </c>
      <c r="F152" s="174">
        <v>6</v>
      </c>
      <c r="G152" s="183">
        <v>5</v>
      </c>
      <c r="H152" s="183"/>
      <c r="I152" s="183"/>
      <c r="J152" s="183"/>
      <c r="K152" s="183"/>
      <c r="L152" s="174">
        <f t="shared" si="5"/>
        <v>0</v>
      </c>
      <c r="M152" s="188">
        <v>100</v>
      </c>
      <c r="N152" s="174">
        <f t="shared" si="4"/>
        <v>0</v>
      </c>
    </row>
    <row r="153" spans="1:14" ht="21">
      <c r="A153" s="181">
        <v>149</v>
      </c>
      <c r="B153" s="186" t="s">
        <v>1152</v>
      </c>
      <c r="C153" s="187" t="s">
        <v>984</v>
      </c>
      <c r="D153" s="174">
        <v>1</v>
      </c>
      <c r="E153" s="174">
        <v>1</v>
      </c>
      <c r="F153" s="174">
        <v>1</v>
      </c>
      <c r="G153" s="183">
        <v>4</v>
      </c>
      <c r="H153" s="183"/>
      <c r="I153" s="183"/>
      <c r="J153" s="183"/>
      <c r="K153" s="183"/>
      <c r="L153" s="174">
        <f t="shared" si="5"/>
        <v>0</v>
      </c>
      <c r="M153" s="188">
        <v>150</v>
      </c>
      <c r="N153" s="174">
        <f t="shared" si="4"/>
        <v>0</v>
      </c>
    </row>
    <row r="154" spans="1:14" ht="21">
      <c r="A154" s="181">
        <v>150</v>
      </c>
      <c r="B154" s="186" t="s">
        <v>1153</v>
      </c>
      <c r="C154" s="187" t="s">
        <v>984</v>
      </c>
      <c r="D154" s="174">
        <v>30</v>
      </c>
      <c r="E154" s="174">
        <v>11</v>
      </c>
      <c r="F154" s="174">
        <v>5</v>
      </c>
      <c r="G154" s="183">
        <v>5</v>
      </c>
      <c r="H154" s="183">
        <v>20</v>
      </c>
      <c r="I154" s="183"/>
      <c r="J154" s="183"/>
      <c r="K154" s="183"/>
      <c r="L154" s="174">
        <f t="shared" si="5"/>
        <v>20</v>
      </c>
      <c r="M154" s="188">
        <v>150</v>
      </c>
      <c r="N154" s="174">
        <f t="shared" si="4"/>
        <v>3000</v>
      </c>
    </row>
    <row r="155" spans="1:14" ht="21">
      <c r="A155" s="181">
        <v>151</v>
      </c>
      <c r="B155" s="190" t="s">
        <v>1154</v>
      </c>
      <c r="C155" s="187" t="s">
        <v>984</v>
      </c>
      <c r="D155" s="174">
        <v>10</v>
      </c>
      <c r="E155" s="174">
        <v>2</v>
      </c>
      <c r="F155" s="174">
        <v>24</v>
      </c>
      <c r="G155" s="183">
        <v>4</v>
      </c>
      <c r="H155" s="183"/>
      <c r="I155" s="183"/>
      <c r="J155" s="183"/>
      <c r="K155" s="183">
        <v>30</v>
      </c>
      <c r="L155" s="174">
        <f t="shared" si="5"/>
        <v>30</v>
      </c>
      <c r="M155" s="188">
        <v>260</v>
      </c>
      <c r="N155" s="174">
        <f t="shared" si="4"/>
        <v>7800</v>
      </c>
    </row>
    <row r="156" spans="1:14" ht="21">
      <c r="A156" s="181">
        <v>152</v>
      </c>
      <c r="B156" s="186" t="s">
        <v>1155</v>
      </c>
      <c r="C156" s="187" t="s">
        <v>984</v>
      </c>
      <c r="D156" s="174">
        <v>119</v>
      </c>
      <c r="E156" s="174">
        <v>169</v>
      </c>
      <c r="F156" s="174">
        <v>193</v>
      </c>
      <c r="G156" s="183">
        <v>63</v>
      </c>
      <c r="H156" s="183"/>
      <c r="I156" s="183">
        <v>200</v>
      </c>
      <c r="J156" s="183"/>
      <c r="K156" s="183"/>
      <c r="L156" s="174">
        <f t="shared" si="5"/>
        <v>200</v>
      </c>
      <c r="M156" s="188">
        <v>120</v>
      </c>
      <c r="N156" s="174">
        <f t="shared" si="4"/>
        <v>24000</v>
      </c>
    </row>
    <row r="157" spans="1:14" ht="21">
      <c r="A157" s="181">
        <v>153</v>
      </c>
      <c r="B157" s="186" t="s">
        <v>1156</v>
      </c>
      <c r="C157" s="187" t="s">
        <v>986</v>
      </c>
      <c r="D157" s="174">
        <v>40</v>
      </c>
      <c r="E157" s="174">
        <v>70</v>
      </c>
      <c r="F157" s="174">
        <v>90</v>
      </c>
      <c r="G157" s="183">
        <v>10</v>
      </c>
      <c r="H157" s="183">
        <v>30</v>
      </c>
      <c r="I157" s="183">
        <v>30</v>
      </c>
      <c r="J157" s="183">
        <v>30</v>
      </c>
      <c r="K157" s="183">
        <v>30</v>
      </c>
      <c r="L157" s="174">
        <f t="shared" si="5"/>
        <v>120</v>
      </c>
      <c r="M157" s="188">
        <v>250</v>
      </c>
      <c r="N157" s="174">
        <f t="shared" si="4"/>
        <v>30000</v>
      </c>
    </row>
    <row r="158" spans="1:14" ht="21">
      <c r="A158" s="181">
        <v>154</v>
      </c>
      <c r="B158" s="186" t="s">
        <v>1157</v>
      </c>
      <c r="C158" s="187" t="s">
        <v>986</v>
      </c>
      <c r="D158" s="174">
        <v>20</v>
      </c>
      <c r="E158" s="174">
        <v>30</v>
      </c>
      <c r="F158" s="174">
        <v>40</v>
      </c>
      <c r="G158" s="183">
        <v>20</v>
      </c>
      <c r="H158" s="183"/>
      <c r="I158" s="183">
        <v>20</v>
      </c>
      <c r="J158" s="183"/>
      <c r="K158" s="183">
        <v>20</v>
      </c>
      <c r="L158" s="174">
        <f t="shared" si="5"/>
        <v>40</v>
      </c>
      <c r="M158" s="188">
        <v>300</v>
      </c>
      <c r="N158" s="174">
        <f t="shared" si="4"/>
        <v>12000</v>
      </c>
    </row>
    <row r="159" spans="1:14" ht="21">
      <c r="A159" s="181"/>
      <c r="B159" s="193" t="s">
        <v>1158</v>
      </c>
      <c r="C159" s="181"/>
      <c r="D159" s="174"/>
      <c r="E159" s="174"/>
      <c r="F159" s="174"/>
      <c r="G159" s="183"/>
      <c r="H159" s="183"/>
      <c r="I159" s="183"/>
      <c r="J159" s="183"/>
      <c r="K159" s="183"/>
      <c r="L159" s="183"/>
      <c r="M159" s="185"/>
      <c r="N159" s="174">
        <f t="shared" si="4"/>
        <v>0</v>
      </c>
    </row>
    <row r="160" spans="1:14" ht="21">
      <c r="A160" s="181">
        <v>155</v>
      </c>
      <c r="B160" s="186" t="s">
        <v>1159</v>
      </c>
      <c r="C160" s="187" t="s">
        <v>44</v>
      </c>
      <c r="D160" s="174">
        <v>71150</v>
      </c>
      <c r="E160" s="174">
        <v>108500</v>
      </c>
      <c r="F160" s="174">
        <v>116500</v>
      </c>
      <c r="G160" s="194">
        <v>6500</v>
      </c>
      <c r="H160" s="183">
        <v>30000</v>
      </c>
      <c r="I160" s="183">
        <v>30000</v>
      </c>
      <c r="J160" s="183">
        <v>30000</v>
      </c>
      <c r="K160" s="183">
        <v>30000</v>
      </c>
      <c r="L160" s="183">
        <f aca="true" t="shared" si="6" ref="L160:L190">H160+I160+J160+K160</f>
        <v>120000</v>
      </c>
      <c r="M160" s="188">
        <v>1.2</v>
      </c>
      <c r="N160" s="174">
        <f t="shared" si="4"/>
        <v>144000</v>
      </c>
    </row>
    <row r="161" spans="1:14" ht="21">
      <c r="A161" s="181">
        <v>156</v>
      </c>
      <c r="B161" s="186" t="s">
        <v>1160</v>
      </c>
      <c r="C161" s="187" t="s">
        <v>1161</v>
      </c>
      <c r="D161" s="174">
        <v>89</v>
      </c>
      <c r="E161" s="174">
        <v>188</v>
      </c>
      <c r="F161" s="174">
        <v>297</v>
      </c>
      <c r="G161" s="194">
        <v>160</v>
      </c>
      <c r="H161" s="183"/>
      <c r="I161" s="183"/>
      <c r="J161" s="183">
        <v>200</v>
      </c>
      <c r="K161" s="183"/>
      <c r="L161" s="183">
        <f t="shared" si="6"/>
        <v>200</v>
      </c>
      <c r="M161" s="188">
        <v>11</v>
      </c>
      <c r="N161" s="174">
        <f t="shared" si="4"/>
        <v>2200</v>
      </c>
    </row>
    <row r="162" spans="1:14" ht="21">
      <c r="A162" s="181">
        <v>157</v>
      </c>
      <c r="B162" s="186" t="s">
        <v>1162</v>
      </c>
      <c r="C162" s="187" t="s">
        <v>1163</v>
      </c>
      <c r="D162" s="174">
        <v>4105</v>
      </c>
      <c r="E162" s="174">
        <v>4715</v>
      </c>
      <c r="F162" s="174">
        <v>5442</v>
      </c>
      <c r="G162" s="194">
        <v>1400</v>
      </c>
      <c r="H162" s="183">
        <v>2000</v>
      </c>
      <c r="I162" s="183">
        <v>2000</v>
      </c>
      <c r="J162" s="183">
        <v>2000</v>
      </c>
      <c r="K162" s="183">
        <v>2000</v>
      </c>
      <c r="L162" s="183">
        <f t="shared" si="6"/>
        <v>8000</v>
      </c>
      <c r="M162" s="188">
        <v>9</v>
      </c>
      <c r="N162" s="174">
        <f t="shared" si="4"/>
        <v>72000</v>
      </c>
    </row>
    <row r="163" spans="1:14" ht="21">
      <c r="A163" s="181">
        <v>158</v>
      </c>
      <c r="B163" s="186" t="s">
        <v>1164</v>
      </c>
      <c r="C163" s="187" t="s">
        <v>1165</v>
      </c>
      <c r="D163" s="174">
        <v>6788</v>
      </c>
      <c r="E163" s="174">
        <v>10612</v>
      </c>
      <c r="F163" s="174">
        <v>10650</v>
      </c>
      <c r="G163" s="194">
        <v>1050</v>
      </c>
      <c r="H163" s="183">
        <v>3000</v>
      </c>
      <c r="I163" s="183">
        <v>3000</v>
      </c>
      <c r="J163" s="183">
        <v>3000</v>
      </c>
      <c r="K163" s="183">
        <v>3000</v>
      </c>
      <c r="L163" s="183">
        <f t="shared" si="6"/>
        <v>12000</v>
      </c>
      <c r="M163" s="188">
        <v>14</v>
      </c>
      <c r="N163" s="174">
        <f t="shared" si="4"/>
        <v>168000</v>
      </c>
    </row>
    <row r="164" spans="1:14" ht="21">
      <c r="A164" s="181">
        <v>159</v>
      </c>
      <c r="B164" s="186" t="s">
        <v>1166</v>
      </c>
      <c r="C164" s="187" t="s">
        <v>1167</v>
      </c>
      <c r="D164" s="174">
        <v>365</v>
      </c>
      <c r="E164" s="174">
        <v>560</v>
      </c>
      <c r="F164" s="174">
        <v>619</v>
      </c>
      <c r="G164" s="194">
        <v>86</v>
      </c>
      <c r="H164" s="183">
        <v>200</v>
      </c>
      <c r="I164" s="183">
        <v>200</v>
      </c>
      <c r="J164" s="183">
        <v>200</v>
      </c>
      <c r="K164" s="183">
        <v>200</v>
      </c>
      <c r="L164" s="183">
        <f t="shared" si="6"/>
        <v>800</v>
      </c>
      <c r="M164" s="188">
        <v>71</v>
      </c>
      <c r="N164" s="174">
        <f t="shared" si="4"/>
        <v>56800</v>
      </c>
    </row>
    <row r="165" spans="1:14" ht="21">
      <c r="A165" s="181">
        <v>160</v>
      </c>
      <c r="B165" s="186" t="s">
        <v>1168</v>
      </c>
      <c r="C165" s="187" t="s">
        <v>1163</v>
      </c>
      <c r="D165" s="174">
        <v>3030</v>
      </c>
      <c r="E165" s="174">
        <v>3820</v>
      </c>
      <c r="F165" s="174">
        <v>5730</v>
      </c>
      <c r="G165" s="194">
        <v>470</v>
      </c>
      <c r="H165" s="183">
        <v>2000</v>
      </c>
      <c r="I165" s="183"/>
      <c r="J165" s="183">
        <v>2000</v>
      </c>
      <c r="K165" s="183">
        <v>2000</v>
      </c>
      <c r="L165" s="183">
        <f t="shared" si="6"/>
        <v>6000</v>
      </c>
      <c r="M165" s="188">
        <v>6.25</v>
      </c>
      <c r="N165" s="174">
        <f t="shared" si="4"/>
        <v>37500</v>
      </c>
    </row>
    <row r="166" spans="1:14" ht="21">
      <c r="A166" s="181">
        <v>161</v>
      </c>
      <c r="B166" s="186" t="s">
        <v>1169</v>
      </c>
      <c r="C166" s="187" t="s">
        <v>1170</v>
      </c>
      <c r="D166" s="174">
        <v>4084</v>
      </c>
      <c r="E166" s="174">
        <v>5404</v>
      </c>
      <c r="F166" s="174">
        <v>3360</v>
      </c>
      <c r="G166" s="194">
        <v>640</v>
      </c>
      <c r="H166" s="183">
        <v>2000</v>
      </c>
      <c r="I166" s="183">
        <v>2000</v>
      </c>
      <c r="J166" s="183">
        <v>2000</v>
      </c>
      <c r="K166" s="183">
        <v>2000</v>
      </c>
      <c r="L166" s="183">
        <f t="shared" si="6"/>
        <v>8000</v>
      </c>
      <c r="M166" s="188">
        <v>18</v>
      </c>
      <c r="N166" s="174">
        <f t="shared" si="4"/>
        <v>144000</v>
      </c>
    </row>
    <row r="167" spans="1:14" ht="21">
      <c r="A167" s="181">
        <v>162</v>
      </c>
      <c r="B167" s="186" t="s">
        <v>1171</v>
      </c>
      <c r="C167" s="187" t="s">
        <v>1163</v>
      </c>
      <c r="D167" s="174">
        <v>934</v>
      </c>
      <c r="E167" s="174">
        <v>775</v>
      </c>
      <c r="F167" s="174">
        <v>760</v>
      </c>
      <c r="G167" s="194">
        <v>545</v>
      </c>
      <c r="H167" s="183"/>
      <c r="I167" s="183">
        <v>500</v>
      </c>
      <c r="J167" s="183"/>
      <c r="K167" s="183">
        <v>500</v>
      </c>
      <c r="L167" s="183">
        <f t="shared" si="6"/>
        <v>1000</v>
      </c>
      <c r="M167" s="188">
        <v>10</v>
      </c>
      <c r="N167" s="174">
        <f t="shared" si="4"/>
        <v>10000</v>
      </c>
    </row>
    <row r="168" spans="1:14" ht="21">
      <c r="A168" s="181">
        <v>163</v>
      </c>
      <c r="B168" s="186" t="s">
        <v>1172</v>
      </c>
      <c r="C168" s="187" t="s">
        <v>1163</v>
      </c>
      <c r="D168" s="174">
        <v>695</v>
      </c>
      <c r="E168" s="174">
        <v>1040</v>
      </c>
      <c r="F168" s="174">
        <v>1240</v>
      </c>
      <c r="G168" s="194">
        <v>235</v>
      </c>
      <c r="H168" s="183"/>
      <c r="I168" s="183">
        <v>500</v>
      </c>
      <c r="J168" s="183"/>
      <c r="K168" s="183">
        <v>500</v>
      </c>
      <c r="L168" s="183">
        <f t="shared" si="6"/>
        <v>1000</v>
      </c>
      <c r="M168" s="188">
        <v>12</v>
      </c>
      <c r="N168" s="174">
        <f t="shared" si="4"/>
        <v>12000</v>
      </c>
    </row>
    <row r="169" spans="1:14" ht="21">
      <c r="A169" s="181">
        <v>164</v>
      </c>
      <c r="B169" s="186" t="s">
        <v>1173</v>
      </c>
      <c r="C169" s="187" t="s">
        <v>1163</v>
      </c>
      <c r="D169" s="174">
        <v>850</v>
      </c>
      <c r="E169" s="174">
        <v>650</v>
      </c>
      <c r="F169" s="174">
        <v>1500</v>
      </c>
      <c r="G169" s="194">
        <v>900</v>
      </c>
      <c r="H169" s="183"/>
      <c r="I169" s="183">
        <v>1000</v>
      </c>
      <c r="J169" s="183"/>
      <c r="K169" s="183"/>
      <c r="L169" s="183">
        <f t="shared" si="6"/>
        <v>1000</v>
      </c>
      <c r="M169" s="188">
        <v>8</v>
      </c>
      <c r="N169" s="174">
        <f t="shared" si="4"/>
        <v>8000</v>
      </c>
    </row>
    <row r="170" spans="1:14" ht="21">
      <c r="A170" s="181">
        <v>165</v>
      </c>
      <c r="B170" s="186" t="s">
        <v>1174</v>
      </c>
      <c r="C170" s="187" t="s">
        <v>1163</v>
      </c>
      <c r="D170" s="174">
        <v>4181</v>
      </c>
      <c r="E170" s="174">
        <v>5995</v>
      </c>
      <c r="F170" s="174">
        <v>7080</v>
      </c>
      <c r="G170" s="194">
        <v>1950</v>
      </c>
      <c r="H170" s="183">
        <v>2000</v>
      </c>
      <c r="I170" s="183">
        <v>2000</v>
      </c>
      <c r="J170" s="183">
        <v>2000</v>
      </c>
      <c r="K170" s="183"/>
      <c r="L170" s="183">
        <f t="shared" si="6"/>
        <v>6000</v>
      </c>
      <c r="M170" s="188">
        <v>5</v>
      </c>
      <c r="N170" s="174">
        <f t="shared" si="4"/>
        <v>30000</v>
      </c>
    </row>
    <row r="171" spans="1:14" ht="21">
      <c r="A171" s="181">
        <v>166</v>
      </c>
      <c r="B171" s="186" t="s">
        <v>1175</v>
      </c>
      <c r="C171" s="187" t="s">
        <v>1163</v>
      </c>
      <c r="D171" s="174">
        <v>730</v>
      </c>
      <c r="E171" s="174">
        <v>751</v>
      </c>
      <c r="F171" s="174">
        <v>870</v>
      </c>
      <c r="G171" s="194">
        <v>564</v>
      </c>
      <c r="H171" s="183"/>
      <c r="I171" s="183">
        <v>500</v>
      </c>
      <c r="J171" s="183"/>
      <c r="K171" s="183">
        <v>500</v>
      </c>
      <c r="L171" s="183">
        <f t="shared" si="6"/>
        <v>1000</v>
      </c>
      <c r="M171" s="188">
        <v>9.5</v>
      </c>
      <c r="N171" s="174">
        <f t="shared" si="4"/>
        <v>9500</v>
      </c>
    </row>
    <row r="172" spans="1:14" ht="21">
      <c r="A172" s="181">
        <v>167</v>
      </c>
      <c r="B172" s="186" t="s">
        <v>1176</v>
      </c>
      <c r="C172" s="187" t="s">
        <v>1163</v>
      </c>
      <c r="D172" s="174">
        <v>1190</v>
      </c>
      <c r="E172" s="174">
        <v>1545</v>
      </c>
      <c r="F172" s="174">
        <v>1985</v>
      </c>
      <c r="G172" s="194"/>
      <c r="H172" s="183">
        <v>500</v>
      </c>
      <c r="I172" s="183">
        <v>500</v>
      </c>
      <c r="J172" s="183"/>
      <c r="K172" s="183">
        <v>500</v>
      </c>
      <c r="L172" s="183">
        <f t="shared" si="6"/>
        <v>1500</v>
      </c>
      <c r="M172" s="188">
        <v>17.5</v>
      </c>
      <c r="N172" s="174">
        <f t="shared" si="4"/>
        <v>26250</v>
      </c>
    </row>
    <row r="173" spans="1:14" ht="21">
      <c r="A173" s="181">
        <v>168</v>
      </c>
      <c r="B173" s="186" t="s">
        <v>1177</v>
      </c>
      <c r="C173" s="187" t="s">
        <v>1163</v>
      </c>
      <c r="D173" s="174">
        <v>503</v>
      </c>
      <c r="E173" s="174">
        <v>515</v>
      </c>
      <c r="F173" s="174">
        <v>940</v>
      </c>
      <c r="G173" s="194">
        <v>90</v>
      </c>
      <c r="H173" s="183">
        <v>500</v>
      </c>
      <c r="I173" s="183"/>
      <c r="J173" s="183">
        <v>500</v>
      </c>
      <c r="K173" s="183"/>
      <c r="L173" s="183">
        <f t="shared" si="6"/>
        <v>1000</v>
      </c>
      <c r="M173" s="188">
        <v>13.75</v>
      </c>
      <c r="N173" s="174">
        <f t="shared" si="4"/>
        <v>13750</v>
      </c>
    </row>
    <row r="174" spans="1:14" ht="21">
      <c r="A174" s="181">
        <v>169</v>
      </c>
      <c r="B174" s="186" t="s">
        <v>1178</v>
      </c>
      <c r="C174" s="187" t="s">
        <v>1163</v>
      </c>
      <c r="D174" s="174"/>
      <c r="E174" s="174">
        <v>55</v>
      </c>
      <c r="F174" s="174">
        <v>145</v>
      </c>
      <c r="G174" s="194">
        <v>40</v>
      </c>
      <c r="H174" s="183"/>
      <c r="I174" s="183">
        <v>100</v>
      </c>
      <c r="J174" s="183"/>
      <c r="K174" s="183"/>
      <c r="L174" s="183">
        <f t="shared" si="6"/>
        <v>100</v>
      </c>
      <c r="M174" s="188">
        <v>50</v>
      </c>
      <c r="N174" s="174">
        <f t="shared" si="4"/>
        <v>5000</v>
      </c>
    </row>
    <row r="175" spans="1:14" ht="21">
      <c r="A175" s="181">
        <v>170</v>
      </c>
      <c r="B175" s="186" t="s">
        <v>1179</v>
      </c>
      <c r="C175" s="187" t="s">
        <v>1180</v>
      </c>
      <c r="D175" s="174">
        <v>10</v>
      </c>
      <c r="E175" s="174">
        <v>30</v>
      </c>
      <c r="F175" s="174"/>
      <c r="G175" s="174"/>
      <c r="H175" s="174">
        <v>50</v>
      </c>
      <c r="I175" s="174"/>
      <c r="J175" s="174"/>
      <c r="K175" s="174"/>
      <c r="L175" s="183">
        <f t="shared" si="6"/>
        <v>50</v>
      </c>
      <c r="M175" s="188">
        <v>63</v>
      </c>
      <c r="N175" s="174">
        <f t="shared" si="4"/>
        <v>3150</v>
      </c>
    </row>
    <row r="176" spans="1:14" ht="21">
      <c r="A176" s="181">
        <v>171</v>
      </c>
      <c r="B176" s="186" t="s">
        <v>1181</v>
      </c>
      <c r="C176" s="187" t="s">
        <v>1163</v>
      </c>
      <c r="D176" s="174">
        <v>2770</v>
      </c>
      <c r="E176" s="174">
        <v>3235</v>
      </c>
      <c r="F176" s="174">
        <v>5730</v>
      </c>
      <c r="G176" s="194">
        <v>270</v>
      </c>
      <c r="H176" s="183">
        <v>2000</v>
      </c>
      <c r="I176" s="183">
        <v>2000</v>
      </c>
      <c r="J176" s="183">
        <v>2000</v>
      </c>
      <c r="K176" s="183"/>
      <c r="L176" s="183">
        <f t="shared" si="6"/>
        <v>6000</v>
      </c>
      <c r="M176" s="188">
        <v>9</v>
      </c>
      <c r="N176" s="174">
        <f t="shared" si="4"/>
        <v>54000</v>
      </c>
    </row>
    <row r="177" spans="1:14" ht="21">
      <c r="A177" s="181">
        <v>172</v>
      </c>
      <c r="B177" s="186" t="s">
        <v>1182</v>
      </c>
      <c r="C177" s="187" t="s">
        <v>1183</v>
      </c>
      <c r="D177" s="174">
        <v>250</v>
      </c>
      <c r="E177" s="174">
        <v>1100</v>
      </c>
      <c r="F177" s="174">
        <v>2044</v>
      </c>
      <c r="G177" s="194">
        <v>150</v>
      </c>
      <c r="H177" s="183">
        <v>500</v>
      </c>
      <c r="I177" s="183">
        <v>500</v>
      </c>
      <c r="J177" s="183">
        <v>500</v>
      </c>
      <c r="K177" s="183">
        <v>500</v>
      </c>
      <c r="L177" s="183">
        <f t="shared" si="6"/>
        <v>2000</v>
      </c>
      <c r="M177" s="188">
        <v>30</v>
      </c>
      <c r="N177" s="174">
        <f t="shared" si="4"/>
        <v>60000</v>
      </c>
    </row>
    <row r="178" spans="1:14" ht="21">
      <c r="A178" s="181">
        <v>173</v>
      </c>
      <c r="B178" s="186" t="s">
        <v>1184</v>
      </c>
      <c r="C178" s="187" t="s">
        <v>1185</v>
      </c>
      <c r="D178" s="174">
        <v>4100</v>
      </c>
      <c r="E178" s="174">
        <v>7300</v>
      </c>
      <c r="F178" s="174">
        <v>5800</v>
      </c>
      <c r="G178" s="194">
        <v>900</v>
      </c>
      <c r="H178" s="183">
        <v>2000</v>
      </c>
      <c r="I178" s="183">
        <v>2000</v>
      </c>
      <c r="J178" s="183">
        <v>2000</v>
      </c>
      <c r="K178" s="184">
        <v>2000</v>
      </c>
      <c r="L178" s="183">
        <f t="shared" si="6"/>
        <v>8000</v>
      </c>
      <c r="M178" s="188">
        <v>13.95</v>
      </c>
      <c r="N178" s="174">
        <f t="shared" si="4"/>
        <v>111600</v>
      </c>
    </row>
    <row r="179" spans="1:14" ht="21">
      <c r="A179" s="181">
        <v>174</v>
      </c>
      <c r="B179" s="186" t="s">
        <v>1186</v>
      </c>
      <c r="C179" s="187" t="s">
        <v>1183</v>
      </c>
      <c r="D179" s="174">
        <v>292</v>
      </c>
      <c r="E179" s="174">
        <v>460</v>
      </c>
      <c r="F179" s="174">
        <v>432</v>
      </c>
      <c r="G179" s="194">
        <v>260</v>
      </c>
      <c r="H179" s="183"/>
      <c r="I179" s="183">
        <v>200</v>
      </c>
      <c r="J179" s="184"/>
      <c r="K179" s="184">
        <v>200</v>
      </c>
      <c r="L179" s="183">
        <f t="shared" si="6"/>
        <v>400</v>
      </c>
      <c r="M179" s="188">
        <v>45.5</v>
      </c>
      <c r="N179" s="174">
        <f t="shared" si="4"/>
        <v>18200</v>
      </c>
    </row>
    <row r="180" spans="1:14" ht="21">
      <c r="A180" s="181">
        <v>175</v>
      </c>
      <c r="B180" s="186" t="s">
        <v>1187</v>
      </c>
      <c r="C180" s="187" t="s">
        <v>1165</v>
      </c>
      <c r="D180" s="174">
        <v>2404</v>
      </c>
      <c r="E180" s="174">
        <v>3068</v>
      </c>
      <c r="F180" s="174">
        <v>3524</v>
      </c>
      <c r="G180" s="194">
        <v>340</v>
      </c>
      <c r="H180" s="183">
        <v>800</v>
      </c>
      <c r="I180" s="183">
        <v>800</v>
      </c>
      <c r="J180" s="184">
        <v>800</v>
      </c>
      <c r="K180" s="184">
        <v>800</v>
      </c>
      <c r="L180" s="183">
        <f t="shared" si="6"/>
        <v>3200</v>
      </c>
      <c r="M180" s="188">
        <v>15</v>
      </c>
      <c r="N180" s="174">
        <f t="shared" si="4"/>
        <v>48000</v>
      </c>
    </row>
    <row r="181" spans="1:14" ht="21">
      <c r="A181" s="181">
        <v>176</v>
      </c>
      <c r="B181" s="186" t="s">
        <v>1188</v>
      </c>
      <c r="C181" s="187" t="s">
        <v>1170</v>
      </c>
      <c r="D181" s="174">
        <v>3068</v>
      </c>
      <c r="E181" s="174">
        <v>3932</v>
      </c>
      <c r="F181" s="174">
        <v>4300</v>
      </c>
      <c r="G181" s="194">
        <v>960</v>
      </c>
      <c r="H181" s="183">
        <v>1000</v>
      </c>
      <c r="I181" s="183">
        <v>1000</v>
      </c>
      <c r="J181" s="183">
        <v>1000</v>
      </c>
      <c r="K181" s="183">
        <v>1000</v>
      </c>
      <c r="L181" s="183">
        <f t="shared" si="6"/>
        <v>4000</v>
      </c>
      <c r="M181" s="188">
        <v>10</v>
      </c>
      <c r="N181" s="174">
        <f t="shared" si="4"/>
        <v>40000</v>
      </c>
    </row>
    <row r="182" spans="1:14" ht="21">
      <c r="A182" s="181">
        <v>177</v>
      </c>
      <c r="B182" s="186" t="s">
        <v>1189</v>
      </c>
      <c r="C182" s="187" t="s">
        <v>1190</v>
      </c>
      <c r="D182" s="174">
        <v>2745</v>
      </c>
      <c r="E182" s="174">
        <v>2610</v>
      </c>
      <c r="F182" s="174">
        <v>3455</v>
      </c>
      <c r="G182" s="194">
        <v>1000</v>
      </c>
      <c r="H182" s="183"/>
      <c r="I182" s="183">
        <v>1000</v>
      </c>
      <c r="J182" s="183">
        <v>1000</v>
      </c>
      <c r="K182" s="183">
        <v>1000</v>
      </c>
      <c r="L182" s="183">
        <f t="shared" si="6"/>
        <v>3000</v>
      </c>
      <c r="M182" s="188">
        <v>5.25</v>
      </c>
      <c r="N182" s="174">
        <f t="shared" si="4"/>
        <v>15750</v>
      </c>
    </row>
    <row r="183" spans="1:14" ht="21">
      <c r="A183" s="181">
        <v>178</v>
      </c>
      <c r="B183" s="186" t="s">
        <v>1191</v>
      </c>
      <c r="C183" s="187" t="s">
        <v>1163</v>
      </c>
      <c r="D183" s="174">
        <v>340</v>
      </c>
      <c r="E183" s="174">
        <v>367</v>
      </c>
      <c r="F183" s="174">
        <v>650</v>
      </c>
      <c r="G183" s="194">
        <v>250</v>
      </c>
      <c r="H183" s="183"/>
      <c r="I183" s="183">
        <v>300</v>
      </c>
      <c r="J183" s="183"/>
      <c r="K183" s="183">
        <v>300</v>
      </c>
      <c r="L183" s="183">
        <f t="shared" si="6"/>
        <v>600</v>
      </c>
      <c r="M183" s="188">
        <v>13</v>
      </c>
      <c r="N183" s="174">
        <f t="shared" si="4"/>
        <v>7800</v>
      </c>
    </row>
    <row r="184" spans="1:14" ht="21">
      <c r="A184" s="181">
        <v>179</v>
      </c>
      <c r="B184" s="186" t="s">
        <v>1192</v>
      </c>
      <c r="C184" s="187" t="s">
        <v>1163</v>
      </c>
      <c r="D184" s="174">
        <v>12850</v>
      </c>
      <c r="E184" s="174">
        <v>18950</v>
      </c>
      <c r="F184" s="174">
        <v>20650</v>
      </c>
      <c r="G184" s="194">
        <v>1050</v>
      </c>
      <c r="H184" s="183">
        <v>6000</v>
      </c>
      <c r="I184" s="183">
        <v>6000</v>
      </c>
      <c r="J184" s="183">
        <v>6000</v>
      </c>
      <c r="K184" s="183">
        <v>6000</v>
      </c>
      <c r="L184" s="183">
        <f t="shared" si="6"/>
        <v>24000</v>
      </c>
      <c r="M184" s="188">
        <v>6.95</v>
      </c>
      <c r="N184" s="174">
        <f t="shared" si="4"/>
        <v>166800</v>
      </c>
    </row>
    <row r="185" spans="1:14" ht="21">
      <c r="A185" s="181">
        <v>180</v>
      </c>
      <c r="B185" s="186" t="s">
        <v>1193</v>
      </c>
      <c r="C185" s="187" t="s">
        <v>1194</v>
      </c>
      <c r="D185" s="174">
        <v>552</v>
      </c>
      <c r="E185" s="174">
        <v>624</v>
      </c>
      <c r="F185" s="174">
        <v>468</v>
      </c>
      <c r="G185" s="194">
        <v>854</v>
      </c>
      <c r="H185" s="183"/>
      <c r="I185" s="183"/>
      <c r="J185" s="183"/>
      <c r="K185" s="183">
        <v>500</v>
      </c>
      <c r="L185" s="183">
        <f t="shared" si="6"/>
        <v>500</v>
      </c>
      <c r="M185" s="188">
        <v>11</v>
      </c>
      <c r="N185" s="174">
        <f t="shared" si="4"/>
        <v>5500</v>
      </c>
    </row>
    <row r="186" spans="1:14" ht="21">
      <c r="A186" s="181">
        <v>181</v>
      </c>
      <c r="B186" s="186" t="s">
        <v>1195</v>
      </c>
      <c r="C186" s="195" t="s">
        <v>1183</v>
      </c>
      <c r="D186" s="174">
        <v>517</v>
      </c>
      <c r="E186" s="174">
        <v>728</v>
      </c>
      <c r="F186" s="174">
        <v>1013</v>
      </c>
      <c r="G186" s="174">
        <v>687</v>
      </c>
      <c r="H186" s="174"/>
      <c r="I186" s="174"/>
      <c r="J186" s="174">
        <v>500</v>
      </c>
      <c r="K186" s="174"/>
      <c r="L186" s="183">
        <f t="shared" si="6"/>
        <v>500</v>
      </c>
      <c r="M186" s="188">
        <v>35</v>
      </c>
      <c r="N186" s="174">
        <f t="shared" si="4"/>
        <v>17500</v>
      </c>
    </row>
    <row r="187" spans="1:14" ht="21">
      <c r="A187" s="181">
        <v>182</v>
      </c>
      <c r="B187" s="186" t="s">
        <v>1196</v>
      </c>
      <c r="C187" s="187" t="s">
        <v>1163</v>
      </c>
      <c r="D187" s="174">
        <v>1065</v>
      </c>
      <c r="E187" s="174">
        <v>1104</v>
      </c>
      <c r="F187" s="174">
        <v>1165</v>
      </c>
      <c r="G187" s="194">
        <v>488</v>
      </c>
      <c r="H187" s="183"/>
      <c r="I187" s="183">
        <v>500</v>
      </c>
      <c r="J187" s="183"/>
      <c r="K187" s="183">
        <v>500</v>
      </c>
      <c r="L187" s="183">
        <f t="shared" si="6"/>
        <v>1000</v>
      </c>
      <c r="M187" s="188">
        <v>8</v>
      </c>
      <c r="N187" s="174">
        <f t="shared" si="4"/>
        <v>8000</v>
      </c>
    </row>
    <row r="188" spans="1:14" ht="21">
      <c r="A188" s="181">
        <v>183</v>
      </c>
      <c r="B188" s="186" t="s">
        <v>1197</v>
      </c>
      <c r="C188" s="187" t="s">
        <v>1194</v>
      </c>
      <c r="D188" s="174">
        <v>380</v>
      </c>
      <c r="E188" s="174">
        <v>368</v>
      </c>
      <c r="F188" s="174">
        <v>440</v>
      </c>
      <c r="G188" s="194">
        <v>452</v>
      </c>
      <c r="H188" s="183"/>
      <c r="I188" s="183"/>
      <c r="J188" s="183">
        <v>500</v>
      </c>
      <c r="K188" s="183"/>
      <c r="L188" s="183">
        <f t="shared" si="6"/>
        <v>500</v>
      </c>
      <c r="M188" s="188">
        <v>27</v>
      </c>
      <c r="N188" s="174">
        <f t="shared" si="4"/>
        <v>13500</v>
      </c>
    </row>
    <row r="189" spans="1:14" ht="21">
      <c r="A189" s="181">
        <v>184</v>
      </c>
      <c r="B189" s="186" t="s">
        <v>1198</v>
      </c>
      <c r="C189" s="187" t="s">
        <v>44</v>
      </c>
      <c r="D189" s="174">
        <v>43300</v>
      </c>
      <c r="E189" s="174">
        <v>63800</v>
      </c>
      <c r="F189" s="174">
        <v>70700</v>
      </c>
      <c r="G189" s="194">
        <v>4200</v>
      </c>
      <c r="H189" s="183">
        <v>20000</v>
      </c>
      <c r="I189" s="183">
        <v>20000</v>
      </c>
      <c r="J189" s="183">
        <v>20000</v>
      </c>
      <c r="K189" s="183">
        <v>20000</v>
      </c>
      <c r="L189" s="183">
        <f t="shared" si="6"/>
        <v>80000</v>
      </c>
      <c r="M189" s="188">
        <v>1.55</v>
      </c>
      <c r="N189" s="174">
        <f t="shared" si="4"/>
        <v>124000</v>
      </c>
    </row>
    <row r="190" spans="1:14" ht="21">
      <c r="A190" s="181">
        <v>185</v>
      </c>
      <c r="B190" s="186" t="s">
        <v>1199</v>
      </c>
      <c r="C190" s="187" t="s">
        <v>44</v>
      </c>
      <c r="D190" s="174">
        <v>24900</v>
      </c>
      <c r="E190" s="174">
        <v>52300</v>
      </c>
      <c r="F190" s="174">
        <v>39900</v>
      </c>
      <c r="G190" s="194">
        <v>4000</v>
      </c>
      <c r="H190" s="183">
        <v>10000</v>
      </c>
      <c r="I190" s="183">
        <v>10000</v>
      </c>
      <c r="J190" s="183">
        <v>10000</v>
      </c>
      <c r="K190" s="183">
        <v>10000</v>
      </c>
      <c r="L190" s="183">
        <f t="shared" si="6"/>
        <v>40000</v>
      </c>
      <c r="M190" s="188">
        <v>1.08</v>
      </c>
      <c r="N190" s="174">
        <f t="shared" si="4"/>
        <v>43200</v>
      </c>
    </row>
    <row r="191" spans="1:14" ht="21">
      <c r="A191" s="181"/>
      <c r="B191" s="196" t="s">
        <v>1200</v>
      </c>
      <c r="C191" s="187"/>
      <c r="D191" s="174"/>
      <c r="E191" s="174"/>
      <c r="F191" s="174"/>
      <c r="G191" s="183"/>
      <c r="H191" s="183"/>
      <c r="I191" s="183"/>
      <c r="J191" s="183"/>
      <c r="K191" s="183"/>
      <c r="L191" s="183"/>
      <c r="M191" s="185"/>
      <c r="N191" s="174"/>
    </row>
    <row r="192" spans="1:14" ht="21">
      <c r="A192" s="181">
        <v>186</v>
      </c>
      <c r="B192" s="186" t="s">
        <v>1201</v>
      </c>
      <c r="C192" s="187" t="s">
        <v>1202</v>
      </c>
      <c r="D192" s="174">
        <v>180</v>
      </c>
      <c r="E192" s="174">
        <v>150</v>
      </c>
      <c r="F192" s="174">
        <v>100</v>
      </c>
      <c r="G192" s="174">
        <v>20</v>
      </c>
      <c r="H192" s="174">
        <v>40</v>
      </c>
      <c r="I192" s="174">
        <v>40</v>
      </c>
      <c r="J192" s="174">
        <v>40</v>
      </c>
      <c r="K192" s="174">
        <v>40</v>
      </c>
      <c r="L192" s="183">
        <f aca="true" t="shared" si="7" ref="L192:L255">H192+I192+J192+K192</f>
        <v>160</v>
      </c>
      <c r="M192" s="188">
        <v>1700</v>
      </c>
      <c r="N192" s="174">
        <f aca="true" t="shared" si="8" ref="N192:N255">L192*M192</f>
        <v>272000</v>
      </c>
    </row>
    <row r="193" spans="1:14" ht="21">
      <c r="A193" s="181">
        <v>187</v>
      </c>
      <c r="B193" s="186" t="s">
        <v>1203</v>
      </c>
      <c r="C193" s="187" t="s">
        <v>1204</v>
      </c>
      <c r="D193" s="174">
        <v>10</v>
      </c>
      <c r="E193" s="174">
        <v>2</v>
      </c>
      <c r="F193" s="174">
        <v>2</v>
      </c>
      <c r="G193" s="174"/>
      <c r="H193" s="174">
        <v>10</v>
      </c>
      <c r="I193" s="174"/>
      <c r="J193" s="183"/>
      <c r="K193" s="183"/>
      <c r="L193" s="183">
        <f t="shared" si="7"/>
        <v>10</v>
      </c>
      <c r="M193" s="188">
        <v>350</v>
      </c>
      <c r="N193" s="174">
        <f t="shared" si="8"/>
        <v>3500</v>
      </c>
    </row>
    <row r="194" spans="1:14" ht="21">
      <c r="A194" s="181">
        <v>188</v>
      </c>
      <c r="B194" s="186" t="s">
        <v>1205</v>
      </c>
      <c r="C194" s="187" t="s">
        <v>1206</v>
      </c>
      <c r="D194" s="174">
        <v>540</v>
      </c>
      <c r="E194" s="174">
        <v>800</v>
      </c>
      <c r="F194" s="174">
        <v>800</v>
      </c>
      <c r="G194" s="183">
        <v>550</v>
      </c>
      <c r="H194" s="183"/>
      <c r="I194" s="183">
        <v>500</v>
      </c>
      <c r="J194" s="183"/>
      <c r="K194" s="183">
        <v>500</v>
      </c>
      <c r="L194" s="183">
        <f t="shared" si="7"/>
        <v>1000</v>
      </c>
      <c r="M194" s="188">
        <v>20</v>
      </c>
      <c r="N194" s="174">
        <f t="shared" si="8"/>
        <v>20000</v>
      </c>
    </row>
    <row r="195" spans="1:14" ht="21">
      <c r="A195" s="181">
        <v>189</v>
      </c>
      <c r="B195" s="197" t="s">
        <v>1207</v>
      </c>
      <c r="C195" s="187" t="s">
        <v>1206</v>
      </c>
      <c r="D195" s="174" t="s">
        <v>1005</v>
      </c>
      <c r="E195" s="174">
        <v>150</v>
      </c>
      <c r="F195" s="174">
        <v>120</v>
      </c>
      <c r="G195" s="183"/>
      <c r="H195" s="183"/>
      <c r="I195" s="183">
        <v>100</v>
      </c>
      <c r="J195" s="183"/>
      <c r="K195" s="183">
        <v>100</v>
      </c>
      <c r="L195" s="183">
        <f t="shared" si="7"/>
        <v>200</v>
      </c>
      <c r="M195" s="185">
        <v>438.34</v>
      </c>
      <c r="N195" s="174">
        <f t="shared" si="8"/>
        <v>87668</v>
      </c>
    </row>
    <row r="196" spans="1:14" ht="21">
      <c r="A196" s="181">
        <v>190</v>
      </c>
      <c r="B196" s="186" t="s">
        <v>1208</v>
      </c>
      <c r="C196" s="187" t="s">
        <v>1209</v>
      </c>
      <c r="D196" s="174">
        <v>688</v>
      </c>
      <c r="E196" s="174">
        <v>852</v>
      </c>
      <c r="F196" s="174">
        <v>1402</v>
      </c>
      <c r="G196" s="183">
        <v>388</v>
      </c>
      <c r="H196" s="183"/>
      <c r="I196" s="183">
        <v>500</v>
      </c>
      <c r="J196" s="183">
        <v>500</v>
      </c>
      <c r="K196" s="183">
        <v>500</v>
      </c>
      <c r="L196" s="183">
        <f t="shared" si="7"/>
        <v>1500</v>
      </c>
      <c r="M196" s="188">
        <v>3.21</v>
      </c>
      <c r="N196" s="174">
        <f t="shared" si="8"/>
        <v>4815</v>
      </c>
    </row>
    <row r="197" spans="1:14" ht="21">
      <c r="A197" s="181">
        <v>191</v>
      </c>
      <c r="B197" s="186" t="s">
        <v>1210</v>
      </c>
      <c r="C197" s="187" t="s">
        <v>1211</v>
      </c>
      <c r="D197" s="174">
        <v>230</v>
      </c>
      <c r="E197" s="174">
        <v>560</v>
      </c>
      <c r="F197" s="174">
        <v>600</v>
      </c>
      <c r="G197" s="183">
        <v>200</v>
      </c>
      <c r="H197" s="183">
        <v>200</v>
      </c>
      <c r="I197" s="183">
        <v>200</v>
      </c>
      <c r="J197" s="183">
        <v>200</v>
      </c>
      <c r="K197" s="183">
        <v>200</v>
      </c>
      <c r="L197" s="183">
        <f t="shared" si="7"/>
        <v>800</v>
      </c>
      <c r="M197" s="188">
        <v>15.73</v>
      </c>
      <c r="N197" s="174">
        <f t="shared" si="8"/>
        <v>12584</v>
      </c>
    </row>
    <row r="198" spans="1:14" ht="21">
      <c r="A198" s="181">
        <v>192</v>
      </c>
      <c r="B198" s="186" t="s">
        <v>1212</v>
      </c>
      <c r="C198" s="187" t="s">
        <v>1204</v>
      </c>
      <c r="D198" s="174"/>
      <c r="E198" s="174">
        <v>60</v>
      </c>
      <c r="F198" s="174">
        <v>72</v>
      </c>
      <c r="G198" s="174">
        <v>50</v>
      </c>
      <c r="H198" s="174"/>
      <c r="I198" s="183"/>
      <c r="J198" s="183"/>
      <c r="K198" s="183">
        <v>50</v>
      </c>
      <c r="L198" s="183">
        <f t="shared" si="7"/>
        <v>50</v>
      </c>
      <c r="M198" s="188">
        <v>350</v>
      </c>
      <c r="N198" s="174">
        <f t="shared" si="8"/>
        <v>17500</v>
      </c>
    </row>
    <row r="199" spans="1:14" ht="21">
      <c r="A199" s="181">
        <v>193</v>
      </c>
      <c r="B199" s="186" t="s">
        <v>1213</v>
      </c>
      <c r="C199" s="187" t="s">
        <v>1214</v>
      </c>
      <c r="D199" s="174">
        <v>2750</v>
      </c>
      <c r="E199" s="174">
        <v>800</v>
      </c>
      <c r="F199" s="174">
        <v>1550</v>
      </c>
      <c r="G199" s="183">
        <v>400</v>
      </c>
      <c r="H199" s="183"/>
      <c r="I199" s="183">
        <v>1000</v>
      </c>
      <c r="J199" s="183"/>
      <c r="K199" s="183">
        <v>1000</v>
      </c>
      <c r="L199" s="183">
        <f t="shared" si="7"/>
        <v>2000</v>
      </c>
      <c r="M199" s="188">
        <v>10</v>
      </c>
      <c r="N199" s="174">
        <f t="shared" si="8"/>
        <v>20000</v>
      </c>
    </row>
    <row r="200" spans="1:14" ht="21">
      <c r="A200" s="181">
        <v>194</v>
      </c>
      <c r="B200" s="186" t="s">
        <v>1215</v>
      </c>
      <c r="C200" s="187" t="s">
        <v>1214</v>
      </c>
      <c r="D200" s="174">
        <v>2405</v>
      </c>
      <c r="E200" s="174">
        <v>2300</v>
      </c>
      <c r="F200" s="174">
        <v>2200</v>
      </c>
      <c r="G200" s="183">
        <v>100</v>
      </c>
      <c r="H200" s="183">
        <v>1000</v>
      </c>
      <c r="I200" s="183"/>
      <c r="J200" s="183">
        <v>1000</v>
      </c>
      <c r="K200" s="183">
        <v>1000</v>
      </c>
      <c r="L200" s="183">
        <f t="shared" si="7"/>
        <v>3000</v>
      </c>
      <c r="M200" s="188">
        <v>8</v>
      </c>
      <c r="N200" s="174">
        <f t="shared" si="8"/>
        <v>24000</v>
      </c>
    </row>
    <row r="201" spans="1:14" ht="21">
      <c r="A201" s="181">
        <v>195</v>
      </c>
      <c r="B201" s="186" t="s">
        <v>1216</v>
      </c>
      <c r="C201" s="187" t="s">
        <v>1209</v>
      </c>
      <c r="D201" s="174">
        <v>400</v>
      </c>
      <c r="E201" s="174">
        <v>347</v>
      </c>
      <c r="F201" s="174">
        <v>335</v>
      </c>
      <c r="G201" s="183">
        <v>618</v>
      </c>
      <c r="H201" s="183"/>
      <c r="I201" s="183"/>
      <c r="J201" s="183">
        <v>500</v>
      </c>
      <c r="K201" s="183"/>
      <c r="L201" s="183">
        <f t="shared" si="7"/>
        <v>500</v>
      </c>
      <c r="M201" s="188">
        <v>2.25</v>
      </c>
      <c r="N201" s="174">
        <f t="shared" si="8"/>
        <v>1125</v>
      </c>
    </row>
    <row r="202" spans="1:14" ht="21">
      <c r="A202" s="181">
        <v>196</v>
      </c>
      <c r="B202" s="186" t="s">
        <v>1217</v>
      </c>
      <c r="C202" s="187" t="s">
        <v>1204</v>
      </c>
      <c r="D202" s="174">
        <v>1200</v>
      </c>
      <c r="E202" s="174">
        <v>2320</v>
      </c>
      <c r="F202" s="174">
        <v>2640</v>
      </c>
      <c r="G202" s="174">
        <v>840</v>
      </c>
      <c r="H202" s="174">
        <v>600</v>
      </c>
      <c r="I202" s="174">
        <v>600</v>
      </c>
      <c r="J202" s="174">
        <v>600</v>
      </c>
      <c r="K202" s="183">
        <v>600</v>
      </c>
      <c r="L202" s="183">
        <f t="shared" si="7"/>
        <v>2400</v>
      </c>
      <c r="M202" s="188">
        <v>58.85</v>
      </c>
      <c r="N202" s="174">
        <f t="shared" si="8"/>
        <v>141240</v>
      </c>
    </row>
    <row r="203" spans="1:14" ht="21">
      <c r="A203" s="181">
        <v>197</v>
      </c>
      <c r="B203" s="186" t="s">
        <v>1218</v>
      </c>
      <c r="C203" s="187" t="s">
        <v>1204</v>
      </c>
      <c r="D203" s="174">
        <v>30</v>
      </c>
      <c r="E203" s="174">
        <v>100</v>
      </c>
      <c r="F203" s="174">
        <v>200</v>
      </c>
      <c r="G203" s="183">
        <v>100</v>
      </c>
      <c r="H203" s="183"/>
      <c r="I203" s="183"/>
      <c r="J203" s="183">
        <v>100</v>
      </c>
      <c r="K203" s="183"/>
      <c r="L203" s="183">
        <f t="shared" si="7"/>
        <v>100</v>
      </c>
      <c r="M203" s="188">
        <v>37</v>
      </c>
      <c r="N203" s="174">
        <f t="shared" si="8"/>
        <v>3700</v>
      </c>
    </row>
    <row r="204" spans="1:14" ht="21">
      <c r="A204" s="181">
        <v>198</v>
      </c>
      <c r="B204" s="186" t="s">
        <v>1219</v>
      </c>
      <c r="C204" s="187" t="s">
        <v>1220</v>
      </c>
      <c r="D204" s="174" t="s">
        <v>1005</v>
      </c>
      <c r="E204" s="174">
        <v>50</v>
      </c>
      <c r="F204" s="174">
        <v>50</v>
      </c>
      <c r="G204" s="183">
        <v>100</v>
      </c>
      <c r="H204" s="183"/>
      <c r="I204" s="183"/>
      <c r="J204" s="183"/>
      <c r="K204" s="183"/>
      <c r="L204" s="183">
        <f t="shared" si="7"/>
        <v>0</v>
      </c>
      <c r="M204" s="188">
        <v>6.42</v>
      </c>
      <c r="N204" s="174">
        <f t="shared" si="8"/>
        <v>0</v>
      </c>
    </row>
    <row r="205" spans="1:14" ht="21">
      <c r="A205" s="181">
        <v>199</v>
      </c>
      <c r="B205" s="186" t="s">
        <v>1221</v>
      </c>
      <c r="C205" s="181" t="s">
        <v>1222</v>
      </c>
      <c r="D205" s="174" t="s">
        <v>1005</v>
      </c>
      <c r="E205" s="174">
        <v>96</v>
      </c>
      <c r="F205" s="174">
        <v>1300</v>
      </c>
      <c r="G205" s="174"/>
      <c r="H205" s="174">
        <v>400</v>
      </c>
      <c r="I205" s="174">
        <v>400</v>
      </c>
      <c r="J205" s="183">
        <v>400</v>
      </c>
      <c r="K205" s="183">
        <v>400</v>
      </c>
      <c r="L205" s="183">
        <f t="shared" si="7"/>
        <v>1600</v>
      </c>
      <c r="M205" s="189">
        <v>92.56</v>
      </c>
      <c r="N205" s="174">
        <f t="shared" si="8"/>
        <v>148096</v>
      </c>
    </row>
    <row r="206" spans="1:14" ht="21">
      <c r="A206" s="181">
        <v>200</v>
      </c>
      <c r="B206" s="186" t="s">
        <v>1223</v>
      </c>
      <c r="C206" s="187" t="s">
        <v>1204</v>
      </c>
      <c r="D206" s="174">
        <v>360</v>
      </c>
      <c r="E206" s="174">
        <v>380</v>
      </c>
      <c r="F206" s="174">
        <v>150</v>
      </c>
      <c r="G206" s="183">
        <v>300</v>
      </c>
      <c r="H206" s="183"/>
      <c r="I206" s="183"/>
      <c r="J206" s="183"/>
      <c r="K206" s="183"/>
      <c r="L206" s="183">
        <f t="shared" si="7"/>
        <v>0</v>
      </c>
      <c r="M206" s="188">
        <v>25.68</v>
      </c>
      <c r="N206" s="174">
        <f t="shared" si="8"/>
        <v>0</v>
      </c>
    </row>
    <row r="207" spans="1:14" ht="21">
      <c r="A207" s="181">
        <v>201</v>
      </c>
      <c r="B207" s="186" t="s">
        <v>1224</v>
      </c>
      <c r="C207" s="187" t="s">
        <v>1204</v>
      </c>
      <c r="D207" s="174">
        <v>2420</v>
      </c>
      <c r="E207" s="174">
        <v>2100</v>
      </c>
      <c r="F207" s="174">
        <v>2500</v>
      </c>
      <c r="G207" s="183">
        <v>400</v>
      </c>
      <c r="H207" s="183">
        <v>1000</v>
      </c>
      <c r="I207" s="183"/>
      <c r="J207" s="183">
        <v>1000</v>
      </c>
      <c r="K207" s="183">
        <v>1000</v>
      </c>
      <c r="L207" s="183">
        <f t="shared" si="7"/>
        <v>3000</v>
      </c>
      <c r="M207" s="188">
        <v>23.5</v>
      </c>
      <c r="N207" s="174">
        <f t="shared" si="8"/>
        <v>70500</v>
      </c>
    </row>
    <row r="208" spans="1:14" ht="21">
      <c r="A208" s="181">
        <v>202</v>
      </c>
      <c r="B208" s="186" t="s">
        <v>1225</v>
      </c>
      <c r="C208" s="187" t="s">
        <v>1204</v>
      </c>
      <c r="D208" s="174">
        <v>850</v>
      </c>
      <c r="E208" s="174">
        <v>700</v>
      </c>
      <c r="F208" s="174">
        <v>700</v>
      </c>
      <c r="G208" s="183">
        <v>500</v>
      </c>
      <c r="H208" s="183"/>
      <c r="I208" s="183">
        <v>500</v>
      </c>
      <c r="J208" s="183"/>
      <c r="K208" s="183"/>
      <c r="L208" s="183">
        <f t="shared" si="7"/>
        <v>500</v>
      </c>
      <c r="M208" s="185">
        <v>12.7</v>
      </c>
      <c r="N208" s="174">
        <f t="shared" si="8"/>
        <v>6350</v>
      </c>
    </row>
    <row r="209" spans="1:14" ht="21">
      <c r="A209" s="181">
        <v>203</v>
      </c>
      <c r="B209" s="186" t="s">
        <v>1226</v>
      </c>
      <c r="C209" s="187" t="s">
        <v>1227</v>
      </c>
      <c r="D209" s="174">
        <v>7650</v>
      </c>
      <c r="E209" s="174">
        <v>8400</v>
      </c>
      <c r="F209" s="174">
        <v>8400</v>
      </c>
      <c r="G209" s="183">
        <v>2000</v>
      </c>
      <c r="H209" s="183">
        <v>2000</v>
      </c>
      <c r="I209" s="183">
        <v>2000</v>
      </c>
      <c r="J209" s="183">
        <v>2000</v>
      </c>
      <c r="K209" s="183">
        <v>2000</v>
      </c>
      <c r="L209" s="183">
        <f t="shared" si="7"/>
        <v>8000</v>
      </c>
      <c r="M209" s="188">
        <v>12.8</v>
      </c>
      <c r="N209" s="174">
        <f t="shared" si="8"/>
        <v>102400</v>
      </c>
    </row>
    <row r="210" spans="1:14" ht="21">
      <c r="A210" s="181">
        <v>204</v>
      </c>
      <c r="B210" s="186" t="s">
        <v>1228</v>
      </c>
      <c r="C210" s="187" t="s">
        <v>1209</v>
      </c>
      <c r="D210" s="174">
        <v>629</v>
      </c>
      <c r="E210" s="174">
        <v>1125</v>
      </c>
      <c r="F210" s="174">
        <v>1570</v>
      </c>
      <c r="G210" s="183">
        <v>110</v>
      </c>
      <c r="H210" s="183">
        <v>1000</v>
      </c>
      <c r="I210" s="183"/>
      <c r="J210" s="183">
        <v>1000</v>
      </c>
      <c r="K210" s="183"/>
      <c r="L210" s="183">
        <f t="shared" si="7"/>
        <v>2000</v>
      </c>
      <c r="M210" s="188">
        <v>2.24</v>
      </c>
      <c r="N210" s="174">
        <f t="shared" si="8"/>
        <v>4480</v>
      </c>
    </row>
    <row r="211" spans="1:14" ht="21">
      <c r="A211" s="181">
        <v>205</v>
      </c>
      <c r="B211" s="186" t="s">
        <v>1229</v>
      </c>
      <c r="C211" s="187" t="s">
        <v>1222</v>
      </c>
      <c r="D211" s="174" t="s">
        <v>1005</v>
      </c>
      <c r="E211" s="174">
        <v>100</v>
      </c>
      <c r="F211" s="174">
        <v>42</v>
      </c>
      <c r="G211" s="183">
        <v>50</v>
      </c>
      <c r="H211" s="183"/>
      <c r="I211" s="183"/>
      <c r="J211" s="183"/>
      <c r="K211" s="183">
        <v>100</v>
      </c>
      <c r="L211" s="183">
        <f t="shared" si="7"/>
        <v>100</v>
      </c>
      <c r="M211" s="188">
        <v>3.7</v>
      </c>
      <c r="N211" s="174">
        <f t="shared" si="8"/>
        <v>370</v>
      </c>
    </row>
    <row r="212" spans="1:14" ht="21">
      <c r="A212" s="181">
        <v>206</v>
      </c>
      <c r="B212" s="186" t="s">
        <v>1230</v>
      </c>
      <c r="C212" s="187" t="s">
        <v>1231</v>
      </c>
      <c r="D212" s="174"/>
      <c r="E212" s="174">
        <v>480</v>
      </c>
      <c r="F212" s="174">
        <v>200</v>
      </c>
      <c r="G212" s="183">
        <v>200</v>
      </c>
      <c r="H212" s="183"/>
      <c r="I212" s="183"/>
      <c r="J212" s="183">
        <v>200</v>
      </c>
      <c r="K212" s="183"/>
      <c r="L212" s="183">
        <f t="shared" si="7"/>
        <v>200</v>
      </c>
      <c r="M212" s="188">
        <v>134.82</v>
      </c>
      <c r="N212" s="174">
        <f t="shared" si="8"/>
        <v>26964</v>
      </c>
    </row>
    <row r="213" spans="1:14" ht="21">
      <c r="A213" s="181">
        <v>207</v>
      </c>
      <c r="B213" s="186" t="s">
        <v>1232</v>
      </c>
      <c r="C213" s="187" t="s">
        <v>1204</v>
      </c>
      <c r="D213" s="174"/>
      <c r="E213" s="174"/>
      <c r="F213" s="174">
        <v>100</v>
      </c>
      <c r="G213" s="183">
        <v>400</v>
      </c>
      <c r="H213" s="183"/>
      <c r="I213" s="183"/>
      <c r="J213" s="183"/>
      <c r="K213" s="183"/>
      <c r="L213" s="183">
        <f t="shared" si="7"/>
        <v>0</v>
      </c>
      <c r="M213" s="188">
        <v>19.38</v>
      </c>
      <c r="N213" s="174">
        <f t="shared" si="8"/>
        <v>0</v>
      </c>
    </row>
    <row r="214" spans="1:14" ht="21">
      <c r="A214" s="181">
        <v>208</v>
      </c>
      <c r="B214" s="186" t="s">
        <v>1233</v>
      </c>
      <c r="C214" s="187" t="s">
        <v>1214</v>
      </c>
      <c r="D214" s="174">
        <v>645</v>
      </c>
      <c r="E214" s="174">
        <v>100</v>
      </c>
      <c r="F214" s="174">
        <v>500</v>
      </c>
      <c r="G214" s="183"/>
      <c r="H214" s="183">
        <v>500</v>
      </c>
      <c r="I214" s="183"/>
      <c r="J214" s="183"/>
      <c r="K214" s="183"/>
      <c r="L214" s="183">
        <f t="shared" si="7"/>
        <v>500</v>
      </c>
      <c r="M214" s="188">
        <v>12</v>
      </c>
      <c r="N214" s="174">
        <f t="shared" si="8"/>
        <v>6000</v>
      </c>
    </row>
    <row r="215" spans="1:14" ht="21">
      <c r="A215" s="181">
        <v>209</v>
      </c>
      <c r="B215" s="186" t="s">
        <v>1234</v>
      </c>
      <c r="C215" s="187" t="s">
        <v>1235</v>
      </c>
      <c r="D215" s="174" t="s">
        <v>1005</v>
      </c>
      <c r="E215" s="174">
        <v>20</v>
      </c>
      <c r="F215" s="174">
        <v>35</v>
      </c>
      <c r="G215" s="183"/>
      <c r="H215" s="183">
        <v>50</v>
      </c>
      <c r="I215" s="183">
        <v>0</v>
      </c>
      <c r="J215" s="183"/>
      <c r="K215" s="183"/>
      <c r="L215" s="183">
        <f t="shared" si="7"/>
        <v>50</v>
      </c>
      <c r="M215" s="188">
        <v>556.4</v>
      </c>
      <c r="N215" s="174">
        <f t="shared" si="8"/>
        <v>27820</v>
      </c>
    </row>
    <row r="216" spans="1:14" ht="21">
      <c r="A216" s="181">
        <v>210</v>
      </c>
      <c r="B216" s="186" t="s">
        <v>1236</v>
      </c>
      <c r="C216" s="187" t="s">
        <v>1209</v>
      </c>
      <c r="D216" s="174">
        <v>3220</v>
      </c>
      <c r="E216" s="174">
        <v>3091</v>
      </c>
      <c r="F216" s="174">
        <v>3955</v>
      </c>
      <c r="G216" s="183">
        <v>2140</v>
      </c>
      <c r="H216" s="183"/>
      <c r="I216" s="183">
        <v>1000</v>
      </c>
      <c r="J216" s="183">
        <v>1000</v>
      </c>
      <c r="K216" s="183">
        <v>1000</v>
      </c>
      <c r="L216" s="183">
        <f t="shared" si="7"/>
        <v>3000</v>
      </c>
      <c r="M216" s="188">
        <v>4.82</v>
      </c>
      <c r="N216" s="174">
        <f t="shared" si="8"/>
        <v>14460</v>
      </c>
    </row>
    <row r="217" spans="1:14" ht="21">
      <c r="A217" s="181">
        <v>211</v>
      </c>
      <c r="B217" s="186" t="s">
        <v>1237</v>
      </c>
      <c r="C217" s="187" t="s">
        <v>1220</v>
      </c>
      <c r="D217" s="174">
        <v>962</v>
      </c>
      <c r="E217" s="174">
        <v>1222</v>
      </c>
      <c r="F217" s="174">
        <v>1248</v>
      </c>
      <c r="G217" s="183">
        <v>157</v>
      </c>
      <c r="H217" s="183">
        <v>500</v>
      </c>
      <c r="I217" s="183"/>
      <c r="J217" s="183">
        <v>500</v>
      </c>
      <c r="K217" s="183">
        <v>500</v>
      </c>
      <c r="L217" s="183">
        <f t="shared" si="7"/>
        <v>1500</v>
      </c>
      <c r="M217" s="188">
        <v>15</v>
      </c>
      <c r="N217" s="174">
        <f t="shared" si="8"/>
        <v>22500</v>
      </c>
    </row>
    <row r="218" spans="1:14" ht="21">
      <c r="A218" s="181">
        <v>212</v>
      </c>
      <c r="B218" s="186" t="s">
        <v>1238</v>
      </c>
      <c r="C218" s="187" t="s">
        <v>1222</v>
      </c>
      <c r="D218" s="174">
        <v>588</v>
      </c>
      <c r="E218" s="174">
        <v>542</v>
      </c>
      <c r="F218" s="174">
        <v>339</v>
      </c>
      <c r="G218" s="183">
        <v>1126</v>
      </c>
      <c r="H218" s="183"/>
      <c r="I218" s="183"/>
      <c r="J218" s="183"/>
      <c r="K218" s="183"/>
      <c r="L218" s="183">
        <f t="shared" si="7"/>
        <v>0</v>
      </c>
      <c r="M218" s="188">
        <v>3.4</v>
      </c>
      <c r="N218" s="174">
        <f t="shared" si="8"/>
        <v>0</v>
      </c>
    </row>
    <row r="219" spans="1:14" ht="21">
      <c r="A219" s="181">
        <v>213</v>
      </c>
      <c r="B219" s="186" t="s">
        <v>1239</v>
      </c>
      <c r="C219" s="187" t="s">
        <v>1220</v>
      </c>
      <c r="D219" s="174">
        <v>1935</v>
      </c>
      <c r="E219" s="174">
        <v>1610</v>
      </c>
      <c r="F219" s="174">
        <v>1490</v>
      </c>
      <c r="G219" s="183">
        <v>200</v>
      </c>
      <c r="H219" s="183">
        <v>1000</v>
      </c>
      <c r="I219" s="183"/>
      <c r="J219" s="183">
        <v>1000</v>
      </c>
      <c r="K219" s="183"/>
      <c r="L219" s="183">
        <f t="shared" si="7"/>
        <v>2000</v>
      </c>
      <c r="M219" s="188">
        <v>2.22</v>
      </c>
      <c r="N219" s="174">
        <f t="shared" si="8"/>
        <v>4440</v>
      </c>
    </row>
    <row r="220" spans="1:14" ht="21">
      <c r="A220" s="181">
        <v>214</v>
      </c>
      <c r="B220" s="186" t="s">
        <v>1240</v>
      </c>
      <c r="C220" s="187" t="s">
        <v>1220</v>
      </c>
      <c r="D220" s="174" t="s">
        <v>1005</v>
      </c>
      <c r="E220" s="174"/>
      <c r="F220" s="174">
        <v>100</v>
      </c>
      <c r="G220" s="183"/>
      <c r="H220" s="183">
        <v>50</v>
      </c>
      <c r="I220" s="183"/>
      <c r="J220" s="184">
        <v>50</v>
      </c>
      <c r="K220" s="184"/>
      <c r="L220" s="183">
        <f t="shared" si="7"/>
        <v>100</v>
      </c>
      <c r="M220" s="188">
        <v>35.1</v>
      </c>
      <c r="N220" s="174">
        <f t="shared" si="8"/>
        <v>3510</v>
      </c>
    </row>
    <row r="221" spans="1:14" ht="21">
      <c r="A221" s="181">
        <v>215</v>
      </c>
      <c r="B221" s="186" t="s">
        <v>1241</v>
      </c>
      <c r="C221" s="187" t="s">
        <v>1220</v>
      </c>
      <c r="D221" s="174">
        <v>2222</v>
      </c>
      <c r="E221" s="174">
        <v>2485</v>
      </c>
      <c r="F221" s="174">
        <v>2283</v>
      </c>
      <c r="G221" s="183">
        <v>425</v>
      </c>
      <c r="H221" s="183">
        <v>1000</v>
      </c>
      <c r="I221" s="183"/>
      <c r="J221" s="183">
        <v>1000</v>
      </c>
      <c r="K221" s="183"/>
      <c r="L221" s="183">
        <f t="shared" si="7"/>
        <v>2000</v>
      </c>
      <c r="M221" s="188">
        <v>2.9</v>
      </c>
      <c r="N221" s="174">
        <f t="shared" si="8"/>
        <v>5800</v>
      </c>
    </row>
    <row r="222" spans="1:14" ht="21">
      <c r="A222" s="181">
        <v>216</v>
      </c>
      <c r="B222" s="186" t="s">
        <v>1242</v>
      </c>
      <c r="C222" s="187" t="s">
        <v>1220</v>
      </c>
      <c r="D222" s="174">
        <v>600</v>
      </c>
      <c r="E222" s="174">
        <v>500</v>
      </c>
      <c r="F222" s="174">
        <v>300</v>
      </c>
      <c r="G222" s="183">
        <v>500</v>
      </c>
      <c r="H222" s="183"/>
      <c r="I222" s="183"/>
      <c r="J222" s="183"/>
      <c r="K222" s="183">
        <v>300</v>
      </c>
      <c r="L222" s="183">
        <f t="shared" si="7"/>
        <v>300</v>
      </c>
      <c r="M222" s="188">
        <v>12.89</v>
      </c>
      <c r="N222" s="174">
        <f t="shared" si="8"/>
        <v>3867</v>
      </c>
    </row>
    <row r="223" spans="1:14" ht="21">
      <c r="A223" s="181">
        <v>217</v>
      </c>
      <c r="B223" s="186" t="s">
        <v>1243</v>
      </c>
      <c r="C223" s="187" t="s">
        <v>1220</v>
      </c>
      <c r="D223" s="174"/>
      <c r="E223" s="174">
        <v>80</v>
      </c>
      <c r="F223" s="174">
        <v>30</v>
      </c>
      <c r="G223" s="183"/>
      <c r="H223" s="183">
        <v>50</v>
      </c>
      <c r="I223" s="183"/>
      <c r="J223" s="183">
        <v>50</v>
      </c>
      <c r="K223" s="183"/>
      <c r="L223" s="183">
        <f t="shared" si="7"/>
        <v>100</v>
      </c>
      <c r="M223" s="188">
        <v>15</v>
      </c>
      <c r="N223" s="174">
        <f t="shared" si="8"/>
        <v>1500</v>
      </c>
    </row>
    <row r="224" spans="1:14" ht="21">
      <c r="A224" s="181">
        <v>218</v>
      </c>
      <c r="B224" s="186" t="s">
        <v>1244</v>
      </c>
      <c r="C224" s="187" t="s">
        <v>1220</v>
      </c>
      <c r="D224" s="174">
        <v>360</v>
      </c>
      <c r="E224" s="174">
        <v>750</v>
      </c>
      <c r="F224" s="174">
        <v>675</v>
      </c>
      <c r="G224" s="183"/>
      <c r="H224" s="183">
        <v>200</v>
      </c>
      <c r="I224" s="183">
        <v>200</v>
      </c>
      <c r="J224" s="183">
        <v>200</v>
      </c>
      <c r="K224" s="183">
        <v>200</v>
      </c>
      <c r="L224" s="183">
        <f t="shared" si="7"/>
        <v>800</v>
      </c>
      <c r="M224" s="188">
        <v>330</v>
      </c>
      <c r="N224" s="174">
        <f t="shared" si="8"/>
        <v>264000</v>
      </c>
    </row>
    <row r="225" spans="1:14" ht="21">
      <c r="A225" s="181">
        <v>219</v>
      </c>
      <c r="B225" s="186" t="s">
        <v>1245</v>
      </c>
      <c r="C225" s="187" t="s">
        <v>1220</v>
      </c>
      <c r="D225" s="174"/>
      <c r="E225" s="174">
        <v>30</v>
      </c>
      <c r="F225" s="174">
        <v>30</v>
      </c>
      <c r="G225" s="183"/>
      <c r="H225" s="183">
        <v>30</v>
      </c>
      <c r="I225" s="183"/>
      <c r="J225" s="183"/>
      <c r="K225" s="183"/>
      <c r="L225" s="183">
        <f t="shared" si="7"/>
        <v>30</v>
      </c>
      <c r="M225" s="188">
        <v>20</v>
      </c>
      <c r="N225" s="174">
        <f t="shared" si="8"/>
        <v>600</v>
      </c>
    </row>
    <row r="226" spans="1:14" ht="21">
      <c r="A226" s="181">
        <v>220</v>
      </c>
      <c r="B226" s="186" t="s">
        <v>1246</v>
      </c>
      <c r="C226" s="187" t="s">
        <v>1222</v>
      </c>
      <c r="D226" s="174">
        <v>4160</v>
      </c>
      <c r="E226" s="174">
        <v>4700</v>
      </c>
      <c r="F226" s="174">
        <v>4200</v>
      </c>
      <c r="G226" s="183">
        <v>2250</v>
      </c>
      <c r="H226" s="183"/>
      <c r="I226" s="183">
        <v>1000</v>
      </c>
      <c r="J226" s="183">
        <v>1000</v>
      </c>
      <c r="K226" s="183">
        <v>1000</v>
      </c>
      <c r="L226" s="183">
        <f t="shared" si="7"/>
        <v>3000</v>
      </c>
      <c r="M226" s="188">
        <v>4.82</v>
      </c>
      <c r="N226" s="174">
        <f t="shared" si="8"/>
        <v>14460</v>
      </c>
    </row>
    <row r="227" spans="1:14" ht="21">
      <c r="A227" s="181">
        <v>221</v>
      </c>
      <c r="B227" s="186" t="s">
        <v>1247</v>
      </c>
      <c r="C227" s="187" t="s">
        <v>1220</v>
      </c>
      <c r="D227" s="174"/>
      <c r="E227" s="174"/>
      <c r="F227" s="174">
        <v>30</v>
      </c>
      <c r="G227" s="183">
        <v>70</v>
      </c>
      <c r="H227" s="183"/>
      <c r="I227" s="183"/>
      <c r="J227" s="183"/>
      <c r="K227" s="183"/>
      <c r="L227" s="183">
        <f t="shared" si="7"/>
        <v>0</v>
      </c>
      <c r="M227" s="188">
        <v>21</v>
      </c>
      <c r="N227" s="174">
        <f t="shared" si="8"/>
        <v>0</v>
      </c>
    </row>
    <row r="228" spans="1:14" ht="21">
      <c r="A228" s="181">
        <v>222</v>
      </c>
      <c r="B228" s="186" t="s">
        <v>1248</v>
      </c>
      <c r="C228" s="187" t="s">
        <v>1222</v>
      </c>
      <c r="D228" s="174">
        <v>375</v>
      </c>
      <c r="E228" s="174">
        <v>795</v>
      </c>
      <c r="F228" s="174">
        <v>1525</v>
      </c>
      <c r="G228" s="183">
        <v>100</v>
      </c>
      <c r="H228" s="183">
        <v>500</v>
      </c>
      <c r="I228" s="183">
        <v>500</v>
      </c>
      <c r="J228" s="183">
        <v>500</v>
      </c>
      <c r="K228" s="183">
        <v>500</v>
      </c>
      <c r="L228" s="183">
        <f t="shared" si="7"/>
        <v>2000</v>
      </c>
      <c r="M228" s="188">
        <v>5.35</v>
      </c>
      <c r="N228" s="174">
        <f t="shared" si="8"/>
        <v>10700</v>
      </c>
    </row>
    <row r="229" spans="1:14" ht="21">
      <c r="A229" s="181">
        <v>223</v>
      </c>
      <c r="B229" s="186" t="s">
        <v>1249</v>
      </c>
      <c r="C229" s="187" t="s">
        <v>1220</v>
      </c>
      <c r="D229" s="174">
        <v>150</v>
      </c>
      <c r="E229" s="174">
        <v>150</v>
      </c>
      <c r="F229" s="174">
        <v>50</v>
      </c>
      <c r="G229" s="183">
        <v>550</v>
      </c>
      <c r="H229" s="183"/>
      <c r="I229" s="183"/>
      <c r="J229" s="183"/>
      <c r="K229" s="183"/>
      <c r="L229" s="183">
        <f t="shared" si="7"/>
        <v>0</v>
      </c>
      <c r="M229" s="188">
        <v>9.72</v>
      </c>
      <c r="N229" s="174">
        <f t="shared" si="8"/>
        <v>0</v>
      </c>
    </row>
    <row r="230" spans="1:14" ht="21">
      <c r="A230" s="181">
        <v>224</v>
      </c>
      <c r="B230" s="186" t="s">
        <v>1250</v>
      </c>
      <c r="C230" s="187" t="s">
        <v>1220</v>
      </c>
      <c r="D230" s="174">
        <v>120</v>
      </c>
      <c r="E230" s="174">
        <v>135</v>
      </c>
      <c r="F230" s="174">
        <v>225</v>
      </c>
      <c r="G230" s="183">
        <v>20</v>
      </c>
      <c r="H230" s="183">
        <v>50</v>
      </c>
      <c r="I230" s="183">
        <v>50</v>
      </c>
      <c r="J230" s="183">
        <v>50</v>
      </c>
      <c r="K230" s="183">
        <v>50</v>
      </c>
      <c r="L230" s="183">
        <f t="shared" si="7"/>
        <v>200</v>
      </c>
      <c r="M230" s="188">
        <v>63</v>
      </c>
      <c r="N230" s="174">
        <f t="shared" si="8"/>
        <v>12600</v>
      </c>
    </row>
    <row r="231" spans="1:14" ht="21">
      <c r="A231" s="181">
        <v>225</v>
      </c>
      <c r="B231" s="186" t="s">
        <v>1251</v>
      </c>
      <c r="C231" s="187" t="s">
        <v>1252</v>
      </c>
      <c r="D231" s="174">
        <v>60</v>
      </c>
      <c r="E231" s="174">
        <v>236</v>
      </c>
      <c r="F231" s="174">
        <v>264</v>
      </c>
      <c r="G231" s="183"/>
      <c r="H231" s="183">
        <v>60</v>
      </c>
      <c r="I231" s="183">
        <v>60</v>
      </c>
      <c r="J231" s="183">
        <v>60</v>
      </c>
      <c r="K231" s="183">
        <v>60</v>
      </c>
      <c r="L231" s="183">
        <f t="shared" si="7"/>
        <v>240</v>
      </c>
      <c r="M231" s="188">
        <v>12500</v>
      </c>
      <c r="N231" s="174">
        <f t="shared" si="8"/>
        <v>3000000</v>
      </c>
    </row>
    <row r="232" spans="1:14" ht="21">
      <c r="A232" s="181">
        <v>226</v>
      </c>
      <c r="B232" s="186" t="s">
        <v>1253</v>
      </c>
      <c r="C232" s="187" t="s">
        <v>1204</v>
      </c>
      <c r="D232" s="174">
        <v>400</v>
      </c>
      <c r="E232" s="174">
        <v>100</v>
      </c>
      <c r="F232" s="174">
        <v>200</v>
      </c>
      <c r="G232" s="183"/>
      <c r="H232" s="183">
        <v>100</v>
      </c>
      <c r="I232" s="183"/>
      <c r="J232" s="183">
        <v>100</v>
      </c>
      <c r="K232" s="183"/>
      <c r="L232" s="183">
        <f t="shared" si="7"/>
        <v>200</v>
      </c>
      <c r="M232" s="188">
        <v>135</v>
      </c>
      <c r="N232" s="174">
        <f t="shared" si="8"/>
        <v>27000</v>
      </c>
    </row>
    <row r="233" spans="1:14" ht="21">
      <c r="A233" s="181">
        <v>227</v>
      </c>
      <c r="B233" s="186" t="s">
        <v>1254</v>
      </c>
      <c r="C233" s="187" t="s">
        <v>1204</v>
      </c>
      <c r="D233" s="174">
        <v>50</v>
      </c>
      <c r="E233" s="174">
        <v>50</v>
      </c>
      <c r="F233" s="174">
        <v>450</v>
      </c>
      <c r="G233" s="183">
        <v>60</v>
      </c>
      <c r="H233" s="183">
        <v>100</v>
      </c>
      <c r="I233" s="183">
        <v>100</v>
      </c>
      <c r="J233" s="183">
        <v>100</v>
      </c>
      <c r="K233" s="183">
        <v>100</v>
      </c>
      <c r="L233" s="183">
        <f t="shared" si="7"/>
        <v>400</v>
      </c>
      <c r="M233" s="188">
        <v>260</v>
      </c>
      <c r="N233" s="174">
        <f t="shared" si="8"/>
        <v>104000</v>
      </c>
    </row>
    <row r="234" spans="1:14" ht="21">
      <c r="A234" s="181">
        <v>228</v>
      </c>
      <c r="B234" s="186" t="s">
        <v>1255</v>
      </c>
      <c r="C234" s="187" t="s">
        <v>1227</v>
      </c>
      <c r="D234" s="174">
        <v>17200</v>
      </c>
      <c r="E234" s="174">
        <v>13913</v>
      </c>
      <c r="F234" s="174">
        <v>13120</v>
      </c>
      <c r="G234" s="183">
        <v>300</v>
      </c>
      <c r="H234" s="183">
        <v>4000</v>
      </c>
      <c r="I234" s="183">
        <v>4000</v>
      </c>
      <c r="J234" s="183">
        <v>4000</v>
      </c>
      <c r="K234" s="183">
        <v>4000</v>
      </c>
      <c r="L234" s="183">
        <f t="shared" si="7"/>
        <v>16000</v>
      </c>
      <c r="M234" s="188">
        <v>102</v>
      </c>
      <c r="N234" s="174">
        <f t="shared" si="8"/>
        <v>1632000</v>
      </c>
    </row>
    <row r="235" spans="1:14" ht="21">
      <c r="A235" s="181">
        <v>229</v>
      </c>
      <c r="B235" s="186" t="s">
        <v>1256</v>
      </c>
      <c r="C235" s="187" t="s">
        <v>1209</v>
      </c>
      <c r="D235" s="174">
        <v>1685</v>
      </c>
      <c r="E235" s="174">
        <v>1525</v>
      </c>
      <c r="F235" s="174">
        <v>1490</v>
      </c>
      <c r="G235" s="183">
        <v>370</v>
      </c>
      <c r="H235" s="183">
        <v>500</v>
      </c>
      <c r="I235" s="183">
        <v>500</v>
      </c>
      <c r="J235" s="183"/>
      <c r="K235" s="183">
        <v>500</v>
      </c>
      <c r="L235" s="183">
        <f t="shared" si="7"/>
        <v>1500</v>
      </c>
      <c r="M235" s="185">
        <v>5</v>
      </c>
      <c r="N235" s="174">
        <f t="shared" si="8"/>
        <v>7500</v>
      </c>
    </row>
    <row r="236" spans="1:14" ht="21">
      <c r="A236" s="181">
        <v>230</v>
      </c>
      <c r="B236" s="186" t="s">
        <v>1257</v>
      </c>
      <c r="C236" s="187" t="s">
        <v>1252</v>
      </c>
      <c r="D236" s="174"/>
      <c r="E236" s="174"/>
      <c r="F236" s="174">
        <v>2</v>
      </c>
      <c r="G236" s="183"/>
      <c r="H236" s="183">
        <v>2</v>
      </c>
      <c r="I236" s="183"/>
      <c r="J236" s="183"/>
      <c r="K236" s="183">
        <v>2</v>
      </c>
      <c r="L236" s="183">
        <f t="shared" si="7"/>
        <v>4</v>
      </c>
      <c r="M236" s="185">
        <v>11250</v>
      </c>
      <c r="N236" s="174">
        <f t="shared" si="8"/>
        <v>45000</v>
      </c>
    </row>
    <row r="237" spans="1:14" ht="21">
      <c r="A237" s="181">
        <v>231</v>
      </c>
      <c r="B237" s="186" t="s">
        <v>1258</v>
      </c>
      <c r="C237" s="187" t="s">
        <v>1227</v>
      </c>
      <c r="D237" s="174"/>
      <c r="E237" s="174">
        <v>30</v>
      </c>
      <c r="F237" s="174">
        <v>60</v>
      </c>
      <c r="G237" s="183">
        <v>4</v>
      </c>
      <c r="H237" s="183">
        <v>20</v>
      </c>
      <c r="I237" s="183"/>
      <c r="J237" s="183">
        <v>20</v>
      </c>
      <c r="K237" s="183">
        <v>20</v>
      </c>
      <c r="L237" s="183">
        <f t="shared" si="7"/>
        <v>60</v>
      </c>
      <c r="M237" s="188">
        <v>150</v>
      </c>
      <c r="N237" s="174">
        <f t="shared" si="8"/>
        <v>9000</v>
      </c>
    </row>
    <row r="238" spans="1:14" ht="21">
      <c r="A238" s="181">
        <v>232</v>
      </c>
      <c r="B238" s="186" t="s">
        <v>1259</v>
      </c>
      <c r="C238" s="187" t="s">
        <v>1260</v>
      </c>
      <c r="D238" s="174">
        <v>20</v>
      </c>
      <c r="E238" s="174">
        <v>30</v>
      </c>
      <c r="F238" s="174">
        <v>20</v>
      </c>
      <c r="G238" s="183"/>
      <c r="H238" s="183">
        <v>20</v>
      </c>
      <c r="I238" s="183"/>
      <c r="J238" s="183"/>
      <c r="K238" s="183"/>
      <c r="L238" s="183">
        <f t="shared" si="7"/>
        <v>20</v>
      </c>
      <c r="M238" s="188">
        <v>50.29</v>
      </c>
      <c r="N238" s="174">
        <f t="shared" si="8"/>
        <v>1005.8</v>
      </c>
    </row>
    <row r="239" spans="1:14" ht="21">
      <c r="A239" s="181">
        <v>233</v>
      </c>
      <c r="B239" s="186" t="s">
        <v>1261</v>
      </c>
      <c r="C239" s="187" t="s">
        <v>1262</v>
      </c>
      <c r="D239" s="174">
        <v>113</v>
      </c>
      <c r="E239" s="174">
        <v>95</v>
      </c>
      <c r="F239" s="174">
        <v>97</v>
      </c>
      <c r="G239" s="183">
        <v>20</v>
      </c>
      <c r="H239" s="183">
        <v>100</v>
      </c>
      <c r="I239" s="183"/>
      <c r="J239" s="183"/>
      <c r="K239" s="183"/>
      <c r="L239" s="183">
        <f t="shared" si="7"/>
        <v>100</v>
      </c>
      <c r="M239" s="188">
        <v>18.73</v>
      </c>
      <c r="N239" s="174">
        <f t="shared" si="8"/>
        <v>1873</v>
      </c>
    </row>
    <row r="240" spans="1:14" ht="21">
      <c r="A240" s="181">
        <v>234</v>
      </c>
      <c r="B240" s="186" t="s">
        <v>1263</v>
      </c>
      <c r="C240" s="187" t="s">
        <v>1264</v>
      </c>
      <c r="D240" s="174">
        <v>531</v>
      </c>
      <c r="E240" s="174">
        <v>243</v>
      </c>
      <c r="F240" s="174">
        <v>753</v>
      </c>
      <c r="G240" s="183">
        <v>104</v>
      </c>
      <c r="H240" s="183">
        <v>200</v>
      </c>
      <c r="I240" s="183">
        <v>200</v>
      </c>
      <c r="J240" s="183">
        <v>200</v>
      </c>
      <c r="K240" s="183">
        <v>200</v>
      </c>
      <c r="L240" s="183">
        <f t="shared" si="7"/>
        <v>800</v>
      </c>
      <c r="M240" s="188">
        <v>19.89</v>
      </c>
      <c r="N240" s="174">
        <f t="shared" si="8"/>
        <v>15912</v>
      </c>
    </row>
    <row r="241" spans="1:14" ht="21">
      <c r="A241" s="181">
        <v>235</v>
      </c>
      <c r="B241" s="186" t="s">
        <v>1265</v>
      </c>
      <c r="C241" s="187" t="s">
        <v>1220</v>
      </c>
      <c r="D241" s="174" t="s">
        <v>1005</v>
      </c>
      <c r="E241" s="174">
        <v>50</v>
      </c>
      <c r="F241" s="174">
        <v>30</v>
      </c>
      <c r="G241" s="183">
        <v>100</v>
      </c>
      <c r="H241" s="183"/>
      <c r="I241" s="183"/>
      <c r="J241" s="183"/>
      <c r="K241" s="183"/>
      <c r="L241" s="183">
        <f t="shared" si="7"/>
        <v>0</v>
      </c>
      <c r="M241" s="188">
        <v>6.8</v>
      </c>
      <c r="N241" s="174">
        <f t="shared" si="8"/>
        <v>0</v>
      </c>
    </row>
    <row r="242" spans="1:14" ht="21">
      <c r="A242" s="181">
        <v>236</v>
      </c>
      <c r="B242" s="186" t="s">
        <v>1266</v>
      </c>
      <c r="C242" s="187" t="s">
        <v>1220</v>
      </c>
      <c r="D242" s="174" t="s">
        <v>1005</v>
      </c>
      <c r="E242" s="174">
        <v>50</v>
      </c>
      <c r="F242" s="174">
        <v>50</v>
      </c>
      <c r="G242" s="174">
        <v>100</v>
      </c>
      <c r="H242" s="183"/>
      <c r="I242" s="183"/>
      <c r="J242" s="183"/>
      <c r="K242" s="183"/>
      <c r="L242" s="183">
        <f t="shared" si="7"/>
        <v>0</v>
      </c>
      <c r="M242" s="188">
        <v>6.42</v>
      </c>
      <c r="N242" s="174">
        <f t="shared" si="8"/>
        <v>0</v>
      </c>
    </row>
    <row r="243" spans="1:14" ht="21">
      <c r="A243" s="181">
        <v>237</v>
      </c>
      <c r="B243" s="186" t="s">
        <v>1267</v>
      </c>
      <c r="C243" s="187" t="s">
        <v>1204</v>
      </c>
      <c r="D243" s="174">
        <v>7</v>
      </c>
      <c r="E243" s="174"/>
      <c r="F243" s="174">
        <v>4</v>
      </c>
      <c r="G243" s="183">
        <v>5</v>
      </c>
      <c r="H243" s="183"/>
      <c r="I243" s="183"/>
      <c r="J243" s="183"/>
      <c r="K243" s="183"/>
      <c r="L243" s="183">
        <f t="shared" si="7"/>
        <v>0</v>
      </c>
      <c r="M243" s="188">
        <v>153.22</v>
      </c>
      <c r="N243" s="174">
        <f t="shared" si="8"/>
        <v>0</v>
      </c>
    </row>
    <row r="244" spans="1:14" ht="21">
      <c r="A244" s="181">
        <v>238</v>
      </c>
      <c r="B244" s="186" t="s">
        <v>1268</v>
      </c>
      <c r="C244" s="187" t="s">
        <v>1220</v>
      </c>
      <c r="D244" s="174">
        <v>210</v>
      </c>
      <c r="E244" s="174">
        <v>500</v>
      </c>
      <c r="F244" s="174">
        <v>100</v>
      </c>
      <c r="G244" s="183">
        <v>240</v>
      </c>
      <c r="H244" s="183"/>
      <c r="I244" s="183"/>
      <c r="J244" s="183"/>
      <c r="K244" s="183"/>
      <c r="L244" s="183">
        <f t="shared" si="7"/>
        <v>0</v>
      </c>
      <c r="M244" s="188">
        <v>7</v>
      </c>
      <c r="N244" s="174">
        <f t="shared" si="8"/>
        <v>0</v>
      </c>
    </row>
    <row r="245" spans="1:14" ht="21">
      <c r="A245" s="181">
        <v>239</v>
      </c>
      <c r="B245" s="186" t="s">
        <v>1269</v>
      </c>
      <c r="C245" s="187" t="s">
        <v>1222</v>
      </c>
      <c r="D245" s="174">
        <v>920</v>
      </c>
      <c r="E245" s="174">
        <v>1445</v>
      </c>
      <c r="F245" s="174">
        <v>1990</v>
      </c>
      <c r="G245" s="183">
        <v>1125</v>
      </c>
      <c r="H245" s="183"/>
      <c r="I245" s="183">
        <v>500</v>
      </c>
      <c r="J245" s="183">
        <v>500</v>
      </c>
      <c r="K245" s="183">
        <v>500</v>
      </c>
      <c r="L245" s="183">
        <f t="shared" si="7"/>
        <v>1500</v>
      </c>
      <c r="M245" s="188">
        <v>2.68</v>
      </c>
      <c r="N245" s="174">
        <f t="shared" si="8"/>
        <v>4020.0000000000005</v>
      </c>
    </row>
    <row r="246" spans="1:14" ht="21">
      <c r="A246" s="181">
        <v>240</v>
      </c>
      <c r="B246" s="186" t="s">
        <v>1270</v>
      </c>
      <c r="C246" s="187" t="s">
        <v>1227</v>
      </c>
      <c r="D246" s="174">
        <v>800</v>
      </c>
      <c r="E246" s="174">
        <v>1000</v>
      </c>
      <c r="F246" s="174">
        <v>1020</v>
      </c>
      <c r="G246" s="183">
        <v>50</v>
      </c>
      <c r="H246" s="183">
        <v>500</v>
      </c>
      <c r="I246" s="183"/>
      <c r="J246" s="183">
        <v>500</v>
      </c>
      <c r="K246" s="183">
        <v>500</v>
      </c>
      <c r="L246" s="183">
        <f t="shared" si="7"/>
        <v>1500</v>
      </c>
      <c r="M246" s="188">
        <v>18</v>
      </c>
      <c r="N246" s="174">
        <f t="shared" si="8"/>
        <v>27000</v>
      </c>
    </row>
    <row r="247" spans="1:14" ht="21">
      <c r="A247" s="181">
        <v>241</v>
      </c>
      <c r="B247" s="186" t="s">
        <v>1271</v>
      </c>
      <c r="C247" s="187" t="s">
        <v>1220</v>
      </c>
      <c r="D247" s="174"/>
      <c r="E247" s="174">
        <v>200</v>
      </c>
      <c r="F247" s="174">
        <v>360</v>
      </c>
      <c r="G247" s="183">
        <v>50</v>
      </c>
      <c r="H247" s="183">
        <v>100</v>
      </c>
      <c r="I247" s="183">
        <v>100</v>
      </c>
      <c r="J247" s="183">
        <v>100</v>
      </c>
      <c r="K247" s="183">
        <v>100</v>
      </c>
      <c r="L247" s="183">
        <f t="shared" si="7"/>
        <v>400</v>
      </c>
      <c r="M247" s="188">
        <v>6</v>
      </c>
      <c r="N247" s="174">
        <f t="shared" si="8"/>
        <v>2400</v>
      </c>
    </row>
    <row r="248" spans="1:14" ht="21">
      <c r="A248" s="181">
        <v>242</v>
      </c>
      <c r="B248" s="190" t="s">
        <v>1272</v>
      </c>
      <c r="C248" s="187" t="s">
        <v>1220</v>
      </c>
      <c r="D248" s="174">
        <v>10</v>
      </c>
      <c r="E248" s="174">
        <v>20</v>
      </c>
      <c r="F248" s="174">
        <v>10</v>
      </c>
      <c r="G248" s="174">
        <v>10</v>
      </c>
      <c r="H248" s="183"/>
      <c r="I248" s="183">
        <v>10</v>
      </c>
      <c r="J248" s="183"/>
      <c r="K248" s="183"/>
      <c r="L248" s="183">
        <f t="shared" si="7"/>
        <v>10</v>
      </c>
      <c r="M248" s="189">
        <v>203</v>
      </c>
      <c r="N248" s="174">
        <f t="shared" si="8"/>
        <v>2030</v>
      </c>
    </row>
    <row r="249" spans="1:14" ht="21">
      <c r="A249" s="181">
        <v>243</v>
      </c>
      <c r="B249" s="186" t="s">
        <v>1273</v>
      </c>
      <c r="C249" s="187" t="s">
        <v>1227</v>
      </c>
      <c r="D249" s="174">
        <v>1070</v>
      </c>
      <c r="E249" s="174">
        <v>2859</v>
      </c>
      <c r="F249" s="174">
        <v>1100</v>
      </c>
      <c r="G249" s="183">
        <v>130</v>
      </c>
      <c r="H249" s="183">
        <v>500</v>
      </c>
      <c r="I249" s="183">
        <v>500</v>
      </c>
      <c r="J249" s="183">
        <v>500</v>
      </c>
      <c r="K249" s="183"/>
      <c r="L249" s="183">
        <f t="shared" si="7"/>
        <v>1500</v>
      </c>
      <c r="M249" s="188">
        <v>96.41</v>
      </c>
      <c r="N249" s="174">
        <f t="shared" si="8"/>
        <v>144615</v>
      </c>
    </row>
    <row r="250" spans="1:14" ht="21">
      <c r="A250" s="181">
        <v>244</v>
      </c>
      <c r="B250" s="186" t="s">
        <v>1274</v>
      </c>
      <c r="C250" s="187" t="s">
        <v>1227</v>
      </c>
      <c r="D250" s="174">
        <v>30</v>
      </c>
      <c r="E250" s="174">
        <v>50</v>
      </c>
      <c r="F250" s="174">
        <v>100</v>
      </c>
      <c r="G250" s="183">
        <v>9</v>
      </c>
      <c r="H250" s="183">
        <v>50</v>
      </c>
      <c r="I250" s="183"/>
      <c r="J250" s="183">
        <v>50</v>
      </c>
      <c r="K250" s="183"/>
      <c r="L250" s="183">
        <f t="shared" si="7"/>
        <v>100</v>
      </c>
      <c r="M250" s="188">
        <v>90</v>
      </c>
      <c r="N250" s="174">
        <f t="shared" si="8"/>
        <v>9000</v>
      </c>
    </row>
    <row r="251" spans="1:14" ht="21">
      <c r="A251" s="181">
        <v>245</v>
      </c>
      <c r="B251" s="186" t="s">
        <v>1275</v>
      </c>
      <c r="C251" s="181" t="s">
        <v>1276</v>
      </c>
      <c r="D251" s="174">
        <v>1300</v>
      </c>
      <c r="E251" s="174">
        <v>1750</v>
      </c>
      <c r="F251" s="174">
        <v>1900</v>
      </c>
      <c r="G251" s="174">
        <v>750</v>
      </c>
      <c r="H251" s="183"/>
      <c r="I251" s="183">
        <v>500</v>
      </c>
      <c r="J251" s="183">
        <v>500</v>
      </c>
      <c r="K251" s="183">
        <v>500</v>
      </c>
      <c r="L251" s="183">
        <f t="shared" si="7"/>
        <v>1500</v>
      </c>
      <c r="M251" s="188">
        <v>19.26</v>
      </c>
      <c r="N251" s="174">
        <f t="shared" si="8"/>
        <v>28890.000000000004</v>
      </c>
    </row>
    <row r="252" spans="1:14" ht="21">
      <c r="A252" s="181">
        <v>246</v>
      </c>
      <c r="B252" s="186" t="s">
        <v>1277</v>
      </c>
      <c r="C252" s="187" t="s">
        <v>1220</v>
      </c>
      <c r="D252" s="174">
        <v>1000</v>
      </c>
      <c r="E252" s="174">
        <v>500</v>
      </c>
      <c r="F252" s="174">
        <v>800</v>
      </c>
      <c r="G252" s="183">
        <v>200</v>
      </c>
      <c r="H252" s="183"/>
      <c r="I252" s="183">
        <v>500</v>
      </c>
      <c r="J252" s="183"/>
      <c r="K252" s="183">
        <v>500</v>
      </c>
      <c r="L252" s="183">
        <f t="shared" si="7"/>
        <v>1000</v>
      </c>
      <c r="M252" s="188">
        <v>12</v>
      </c>
      <c r="N252" s="174">
        <f t="shared" si="8"/>
        <v>12000</v>
      </c>
    </row>
    <row r="253" spans="1:14" ht="21">
      <c r="A253" s="181">
        <v>247</v>
      </c>
      <c r="B253" s="190" t="s">
        <v>1278</v>
      </c>
      <c r="C253" s="181" t="s">
        <v>1279</v>
      </c>
      <c r="D253" s="174"/>
      <c r="E253" s="174">
        <v>50</v>
      </c>
      <c r="F253" s="174"/>
      <c r="G253" s="174"/>
      <c r="H253" s="183"/>
      <c r="I253" s="183"/>
      <c r="J253" s="183"/>
      <c r="K253" s="183"/>
      <c r="L253" s="183">
        <f t="shared" si="7"/>
        <v>0</v>
      </c>
      <c r="M253" s="189">
        <v>950.16</v>
      </c>
      <c r="N253" s="174">
        <f t="shared" si="8"/>
        <v>0</v>
      </c>
    </row>
    <row r="254" spans="1:14" ht="21">
      <c r="A254" s="181">
        <v>248</v>
      </c>
      <c r="B254" s="186" t="s">
        <v>1280</v>
      </c>
      <c r="C254" s="187" t="s">
        <v>1281</v>
      </c>
      <c r="D254" s="174">
        <v>2655</v>
      </c>
      <c r="E254" s="174">
        <v>3660</v>
      </c>
      <c r="F254" s="174">
        <v>3070</v>
      </c>
      <c r="G254" s="183">
        <v>70</v>
      </c>
      <c r="H254" s="183">
        <v>1000</v>
      </c>
      <c r="I254" s="183">
        <v>1000</v>
      </c>
      <c r="J254" s="183">
        <v>1000</v>
      </c>
      <c r="K254" s="183">
        <v>1000</v>
      </c>
      <c r="L254" s="183">
        <f t="shared" si="7"/>
        <v>4000</v>
      </c>
      <c r="M254" s="188">
        <v>224.53</v>
      </c>
      <c r="N254" s="174">
        <f t="shared" si="8"/>
        <v>898120</v>
      </c>
    </row>
    <row r="255" spans="1:14" ht="21">
      <c r="A255" s="181">
        <v>249</v>
      </c>
      <c r="B255" s="186" t="s">
        <v>1282</v>
      </c>
      <c r="C255" s="187" t="s">
        <v>1204</v>
      </c>
      <c r="D255" s="174">
        <v>100</v>
      </c>
      <c r="E255" s="174">
        <v>100</v>
      </c>
      <c r="F255" s="174">
        <v>300</v>
      </c>
      <c r="G255" s="183">
        <v>110</v>
      </c>
      <c r="H255" s="183">
        <v>500</v>
      </c>
      <c r="I255" s="183"/>
      <c r="J255" s="183"/>
      <c r="K255" s="183"/>
      <c r="L255" s="183">
        <f t="shared" si="7"/>
        <v>500</v>
      </c>
      <c r="M255" s="188">
        <v>7.81</v>
      </c>
      <c r="N255" s="174">
        <f t="shared" si="8"/>
        <v>3905</v>
      </c>
    </row>
    <row r="256" spans="1:14" ht="21">
      <c r="A256" s="181">
        <v>250</v>
      </c>
      <c r="B256" s="186" t="s">
        <v>1283</v>
      </c>
      <c r="C256" s="187" t="s">
        <v>1220</v>
      </c>
      <c r="D256" s="174"/>
      <c r="E256" s="174">
        <v>300</v>
      </c>
      <c r="F256" s="174">
        <v>200</v>
      </c>
      <c r="G256" s="183"/>
      <c r="H256" s="183">
        <v>100</v>
      </c>
      <c r="I256" s="183"/>
      <c r="J256" s="183">
        <v>100</v>
      </c>
      <c r="K256" s="183"/>
      <c r="L256" s="183">
        <f aca="true" t="shared" si="9" ref="L256:L279">H256+I256+J256+K256</f>
        <v>200</v>
      </c>
      <c r="M256" s="188">
        <v>6</v>
      </c>
      <c r="N256" s="174">
        <f aca="true" t="shared" si="10" ref="N256:N279">L256*M256</f>
        <v>1200</v>
      </c>
    </row>
    <row r="257" spans="1:14" ht="21">
      <c r="A257" s="181">
        <v>251</v>
      </c>
      <c r="B257" s="186" t="s">
        <v>1284</v>
      </c>
      <c r="C257" s="187" t="s">
        <v>1220</v>
      </c>
      <c r="D257" s="174"/>
      <c r="E257" s="174">
        <v>40</v>
      </c>
      <c r="F257" s="174">
        <v>60</v>
      </c>
      <c r="G257" s="183"/>
      <c r="H257" s="183">
        <v>50</v>
      </c>
      <c r="I257" s="183"/>
      <c r="J257" s="183">
        <v>50</v>
      </c>
      <c r="K257" s="183"/>
      <c r="L257" s="183">
        <f t="shared" si="9"/>
        <v>100</v>
      </c>
      <c r="M257" s="188">
        <v>317.79</v>
      </c>
      <c r="N257" s="174">
        <f t="shared" si="10"/>
        <v>31779.000000000004</v>
      </c>
    </row>
    <row r="258" spans="1:14" ht="21">
      <c r="A258" s="181">
        <v>252</v>
      </c>
      <c r="B258" s="186" t="s">
        <v>1285</v>
      </c>
      <c r="C258" s="187" t="s">
        <v>1220</v>
      </c>
      <c r="D258" s="174">
        <v>500</v>
      </c>
      <c r="E258" s="174">
        <v>350</v>
      </c>
      <c r="F258" s="174">
        <v>350</v>
      </c>
      <c r="G258" s="183">
        <v>100</v>
      </c>
      <c r="H258" s="183"/>
      <c r="I258" s="183">
        <v>300</v>
      </c>
      <c r="J258" s="183"/>
      <c r="K258" s="183"/>
      <c r="L258" s="183">
        <f t="shared" si="9"/>
        <v>300</v>
      </c>
      <c r="M258" s="188">
        <v>8</v>
      </c>
      <c r="N258" s="174">
        <f t="shared" si="10"/>
        <v>2400</v>
      </c>
    </row>
    <row r="259" spans="1:14" ht="21">
      <c r="A259" s="181">
        <v>253</v>
      </c>
      <c r="B259" s="190" t="s">
        <v>1286</v>
      </c>
      <c r="C259" s="181" t="s">
        <v>1161</v>
      </c>
      <c r="D259" s="174" t="s">
        <v>1005</v>
      </c>
      <c r="E259" s="174">
        <v>60</v>
      </c>
      <c r="F259" s="174">
        <v>60</v>
      </c>
      <c r="G259" s="174">
        <v>10</v>
      </c>
      <c r="H259" s="183">
        <v>30</v>
      </c>
      <c r="I259" s="183"/>
      <c r="J259" s="183">
        <v>30</v>
      </c>
      <c r="K259" s="183"/>
      <c r="L259" s="183">
        <f t="shared" si="9"/>
        <v>60</v>
      </c>
      <c r="M259" s="189">
        <v>110</v>
      </c>
      <c r="N259" s="174">
        <f t="shared" si="10"/>
        <v>6600</v>
      </c>
    </row>
    <row r="260" spans="1:14" ht="21">
      <c r="A260" s="181">
        <v>254</v>
      </c>
      <c r="B260" s="186" t="s">
        <v>1287</v>
      </c>
      <c r="C260" s="187" t="s">
        <v>1204</v>
      </c>
      <c r="D260" s="174">
        <v>100</v>
      </c>
      <c r="E260" s="174">
        <v>100</v>
      </c>
      <c r="F260" s="174">
        <v>20</v>
      </c>
      <c r="G260" s="183">
        <v>100</v>
      </c>
      <c r="H260" s="183"/>
      <c r="I260" s="183"/>
      <c r="J260" s="183"/>
      <c r="K260" s="183"/>
      <c r="L260" s="183">
        <f t="shared" si="9"/>
        <v>0</v>
      </c>
      <c r="M260" s="188">
        <v>20</v>
      </c>
      <c r="N260" s="174">
        <f t="shared" si="10"/>
        <v>0</v>
      </c>
    </row>
    <row r="261" spans="1:14" ht="21">
      <c r="A261" s="181">
        <v>255</v>
      </c>
      <c r="B261" s="186" t="s">
        <v>1288</v>
      </c>
      <c r="C261" s="187" t="s">
        <v>1220</v>
      </c>
      <c r="D261" s="174">
        <v>150</v>
      </c>
      <c r="E261" s="174">
        <v>100</v>
      </c>
      <c r="F261" s="174">
        <v>100</v>
      </c>
      <c r="G261" s="183">
        <v>100</v>
      </c>
      <c r="H261" s="183"/>
      <c r="I261" s="183"/>
      <c r="J261" s="183"/>
      <c r="K261" s="183"/>
      <c r="L261" s="183">
        <f t="shared" si="9"/>
        <v>0</v>
      </c>
      <c r="M261" s="188">
        <v>8.13</v>
      </c>
      <c r="N261" s="174">
        <f t="shared" si="10"/>
        <v>0</v>
      </c>
    </row>
    <row r="262" spans="1:14" ht="21">
      <c r="A262" s="181">
        <v>256</v>
      </c>
      <c r="B262" s="186" t="s">
        <v>1289</v>
      </c>
      <c r="C262" s="187" t="s">
        <v>1204</v>
      </c>
      <c r="D262" s="174"/>
      <c r="E262" s="174">
        <v>700</v>
      </c>
      <c r="F262" s="174">
        <v>550</v>
      </c>
      <c r="G262" s="183">
        <v>50</v>
      </c>
      <c r="H262" s="183">
        <v>200</v>
      </c>
      <c r="I262" s="183">
        <v>200</v>
      </c>
      <c r="J262" s="183">
        <v>200</v>
      </c>
      <c r="K262" s="183">
        <v>200</v>
      </c>
      <c r="L262" s="183">
        <f t="shared" si="9"/>
        <v>800</v>
      </c>
      <c r="M262" s="188">
        <v>620</v>
      </c>
      <c r="N262" s="174">
        <f t="shared" si="10"/>
        <v>496000</v>
      </c>
    </row>
    <row r="263" spans="1:14" ht="21">
      <c r="A263" s="181">
        <v>257</v>
      </c>
      <c r="B263" s="186" t="s">
        <v>1290</v>
      </c>
      <c r="C263" s="187" t="s">
        <v>1220</v>
      </c>
      <c r="D263" s="174">
        <v>600</v>
      </c>
      <c r="E263" s="174">
        <v>400</v>
      </c>
      <c r="F263" s="174">
        <v>600</v>
      </c>
      <c r="G263" s="183">
        <v>500</v>
      </c>
      <c r="H263" s="183"/>
      <c r="I263" s="183">
        <v>500</v>
      </c>
      <c r="J263" s="183"/>
      <c r="K263" s="183"/>
      <c r="L263" s="183">
        <f t="shared" si="9"/>
        <v>500</v>
      </c>
      <c r="M263" s="188">
        <v>4</v>
      </c>
      <c r="N263" s="174">
        <f t="shared" si="10"/>
        <v>2000</v>
      </c>
    </row>
    <row r="264" spans="1:14" ht="21">
      <c r="A264" s="181">
        <v>258</v>
      </c>
      <c r="B264" s="186" t="s">
        <v>1291</v>
      </c>
      <c r="C264" s="187" t="s">
        <v>1292</v>
      </c>
      <c r="D264" s="174">
        <v>350</v>
      </c>
      <c r="E264" s="174">
        <v>541</v>
      </c>
      <c r="F264" s="174">
        <v>450</v>
      </c>
      <c r="G264" s="183">
        <v>450</v>
      </c>
      <c r="H264" s="183"/>
      <c r="I264" s="183"/>
      <c r="J264" s="183">
        <v>200</v>
      </c>
      <c r="K264" s="183"/>
      <c r="L264" s="183">
        <f t="shared" si="9"/>
        <v>200</v>
      </c>
      <c r="M264" s="188">
        <v>22.36</v>
      </c>
      <c r="N264" s="174">
        <f t="shared" si="10"/>
        <v>4472</v>
      </c>
    </row>
    <row r="265" spans="1:14" ht="21">
      <c r="A265" s="181">
        <v>259</v>
      </c>
      <c r="B265" s="186" t="s">
        <v>1293</v>
      </c>
      <c r="C265" s="187" t="s">
        <v>1204</v>
      </c>
      <c r="D265" s="174">
        <v>200</v>
      </c>
      <c r="E265" s="174">
        <v>700</v>
      </c>
      <c r="F265" s="174">
        <v>600</v>
      </c>
      <c r="G265" s="174">
        <v>400</v>
      </c>
      <c r="H265" s="174"/>
      <c r="I265" s="174">
        <v>200</v>
      </c>
      <c r="J265" s="174">
        <v>200</v>
      </c>
      <c r="K265" s="174">
        <v>200</v>
      </c>
      <c r="L265" s="183">
        <f t="shared" si="9"/>
        <v>600</v>
      </c>
      <c r="M265" s="188">
        <v>38</v>
      </c>
      <c r="N265" s="174">
        <f t="shared" si="10"/>
        <v>22800</v>
      </c>
    </row>
    <row r="266" spans="1:14" ht="21">
      <c r="A266" s="181">
        <v>260</v>
      </c>
      <c r="B266" s="186" t="s">
        <v>1294</v>
      </c>
      <c r="C266" s="187" t="s">
        <v>1220</v>
      </c>
      <c r="D266" s="174">
        <v>1900</v>
      </c>
      <c r="E266" s="174">
        <v>3910</v>
      </c>
      <c r="F266" s="174">
        <v>2808</v>
      </c>
      <c r="G266" s="183">
        <v>1400</v>
      </c>
      <c r="H266" s="183"/>
      <c r="I266" s="183"/>
      <c r="J266" s="183"/>
      <c r="K266" s="183"/>
      <c r="L266" s="183">
        <f t="shared" si="9"/>
        <v>0</v>
      </c>
      <c r="M266" s="188">
        <v>4.09</v>
      </c>
      <c r="N266" s="174">
        <f t="shared" si="10"/>
        <v>0</v>
      </c>
    </row>
    <row r="267" spans="1:14" ht="21">
      <c r="A267" s="181">
        <v>261</v>
      </c>
      <c r="B267" s="186" t="s">
        <v>1295</v>
      </c>
      <c r="C267" s="187" t="s">
        <v>1220</v>
      </c>
      <c r="D267" s="174"/>
      <c r="E267" s="174">
        <v>20</v>
      </c>
      <c r="F267" s="174">
        <v>50</v>
      </c>
      <c r="G267" s="183">
        <v>30</v>
      </c>
      <c r="H267" s="183"/>
      <c r="I267" s="183">
        <v>50</v>
      </c>
      <c r="J267" s="183"/>
      <c r="K267" s="183"/>
      <c r="L267" s="183">
        <f t="shared" si="9"/>
        <v>50</v>
      </c>
      <c r="M267" s="188">
        <v>150</v>
      </c>
      <c r="N267" s="174">
        <f t="shared" si="10"/>
        <v>7500</v>
      </c>
    </row>
    <row r="268" spans="1:14" ht="21">
      <c r="A268" s="181">
        <v>262</v>
      </c>
      <c r="B268" s="186" t="s">
        <v>1296</v>
      </c>
      <c r="C268" s="187" t="s">
        <v>1209</v>
      </c>
      <c r="D268" s="174">
        <v>600</v>
      </c>
      <c r="E268" s="174">
        <v>300</v>
      </c>
      <c r="F268" s="174">
        <v>500</v>
      </c>
      <c r="G268" s="183">
        <v>500</v>
      </c>
      <c r="H268" s="183"/>
      <c r="I268" s="183"/>
      <c r="J268" s="183">
        <v>500</v>
      </c>
      <c r="K268" s="183"/>
      <c r="L268" s="183">
        <f t="shared" si="9"/>
        <v>500</v>
      </c>
      <c r="M268" s="188">
        <v>8.56</v>
      </c>
      <c r="N268" s="174">
        <f t="shared" si="10"/>
        <v>4280</v>
      </c>
    </row>
    <row r="269" spans="1:14" ht="21">
      <c r="A269" s="181">
        <v>263</v>
      </c>
      <c r="B269" s="186" t="s">
        <v>1297</v>
      </c>
      <c r="C269" s="187" t="s">
        <v>1220</v>
      </c>
      <c r="D269" s="174"/>
      <c r="E269" s="174"/>
      <c r="F269" s="174">
        <v>10</v>
      </c>
      <c r="G269" s="174">
        <v>10</v>
      </c>
      <c r="H269" s="174"/>
      <c r="I269" s="183"/>
      <c r="J269" s="183"/>
      <c r="K269" s="183"/>
      <c r="L269" s="183">
        <f t="shared" si="9"/>
        <v>0</v>
      </c>
      <c r="M269" s="188">
        <v>540</v>
      </c>
      <c r="N269" s="174">
        <f t="shared" si="10"/>
        <v>0</v>
      </c>
    </row>
    <row r="270" spans="1:14" ht="21">
      <c r="A270" s="181">
        <v>264</v>
      </c>
      <c r="B270" s="186" t="s">
        <v>1298</v>
      </c>
      <c r="C270" s="187" t="s">
        <v>1204</v>
      </c>
      <c r="D270" s="174">
        <v>3618</v>
      </c>
      <c r="E270" s="174">
        <v>4440</v>
      </c>
      <c r="F270" s="174">
        <v>4000</v>
      </c>
      <c r="G270" s="183">
        <v>300</v>
      </c>
      <c r="H270" s="183">
        <v>2000</v>
      </c>
      <c r="I270" s="183"/>
      <c r="J270" s="183">
        <v>2000</v>
      </c>
      <c r="K270" s="183"/>
      <c r="L270" s="183">
        <f t="shared" si="9"/>
        <v>4000</v>
      </c>
      <c r="M270" s="188">
        <v>23</v>
      </c>
      <c r="N270" s="174">
        <f t="shared" si="10"/>
        <v>92000</v>
      </c>
    </row>
    <row r="271" spans="1:14" ht="21">
      <c r="A271" s="181">
        <v>265</v>
      </c>
      <c r="B271" s="186" t="s">
        <v>1299</v>
      </c>
      <c r="C271" s="187"/>
      <c r="D271" s="174"/>
      <c r="E271" s="174"/>
      <c r="F271" s="174"/>
      <c r="G271" s="183"/>
      <c r="H271" s="183"/>
      <c r="I271" s="183"/>
      <c r="J271" s="183"/>
      <c r="K271" s="183"/>
      <c r="L271" s="183"/>
      <c r="M271" s="188"/>
      <c r="N271" s="174"/>
    </row>
    <row r="272" spans="1:14" ht="21">
      <c r="A272" s="181">
        <v>266</v>
      </c>
      <c r="B272" s="186" t="s">
        <v>1300</v>
      </c>
      <c r="C272" s="187" t="s">
        <v>1204</v>
      </c>
      <c r="D272" s="174"/>
      <c r="E272" s="174"/>
      <c r="F272" s="174"/>
      <c r="G272" s="174"/>
      <c r="H272" s="174"/>
      <c r="I272" s="174"/>
      <c r="J272" s="174"/>
      <c r="K272" s="174"/>
      <c r="L272" s="183">
        <f t="shared" si="9"/>
        <v>0</v>
      </c>
      <c r="M272" s="188">
        <v>53.5</v>
      </c>
      <c r="N272" s="174">
        <f t="shared" si="10"/>
        <v>0</v>
      </c>
    </row>
    <row r="273" spans="1:14" ht="21">
      <c r="A273" s="181">
        <v>267</v>
      </c>
      <c r="B273" s="186" t="s">
        <v>1301</v>
      </c>
      <c r="C273" s="187" t="s">
        <v>1220</v>
      </c>
      <c r="D273" s="174">
        <v>515</v>
      </c>
      <c r="E273" s="174">
        <v>985</v>
      </c>
      <c r="F273" s="174">
        <v>1142</v>
      </c>
      <c r="G273" s="183">
        <v>358</v>
      </c>
      <c r="H273" s="183"/>
      <c r="I273" s="183">
        <v>500</v>
      </c>
      <c r="J273" s="183">
        <v>500</v>
      </c>
      <c r="K273" s="183">
        <v>500</v>
      </c>
      <c r="L273" s="183">
        <f t="shared" si="9"/>
        <v>1500</v>
      </c>
      <c r="M273" s="188">
        <v>7</v>
      </c>
      <c r="N273" s="174">
        <f t="shared" si="10"/>
        <v>10500</v>
      </c>
    </row>
    <row r="274" spans="1:14" ht="21">
      <c r="A274" s="181">
        <v>268</v>
      </c>
      <c r="B274" s="186" t="s">
        <v>1302</v>
      </c>
      <c r="C274" s="187" t="s">
        <v>1204</v>
      </c>
      <c r="D274" s="174"/>
      <c r="E274" s="174">
        <v>80</v>
      </c>
      <c r="F274" s="174">
        <v>21</v>
      </c>
      <c r="G274" s="183">
        <v>12</v>
      </c>
      <c r="H274" s="183"/>
      <c r="I274" s="183">
        <v>50</v>
      </c>
      <c r="J274" s="183"/>
      <c r="K274" s="183"/>
      <c r="L274" s="183">
        <f t="shared" si="9"/>
        <v>50</v>
      </c>
      <c r="M274" s="188">
        <v>72.5</v>
      </c>
      <c r="N274" s="174">
        <f t="shared" si="10"/>
        <v>3625</v>
      </c>
    </row>
    <row r="275" spans="1:14" ht="21">
      <c r="A275" s="181">
        <v>269</v>
      </c>
      <c r="B275" s="186" t="s">
        <v>1303</v>
      </c>
      <c r="C275" s="187" t="s">
        <v>1304</v>
      </c>
      <c r="D275" s="174"/>
      <c r="E275" s="174">
        <v>300</v>
      </c>
      <c r="F275" s="174">
        <v>300</v>
      </c>
      <c r="G275" s="183">
        <v>300</v>
      </c>
      <c r="H275" s="183"/>
      <c r="I275" s="183"/>
      <c r="J275" s="183"/>
      <c r="K275" s="183">
        <v>300</v>
      </c>
      <c r="L275" s="183">
        <f t="shared" si="9"/>
        <v>300</v>
      </c>
      <c r="M275" s="188">
        <v>192.6</v>
      </c>
      <c r="N275" s="174">
        <f t="shared" si="10"/>
        <v>57780</v>
      </c>
    </row>
    <row r="276" spans="1:14" ht="21">
      <c r="A276" s="181">
        <v>270</v>
      </c>
      <c r="B276" s="186" t="s">
        <v>1305</v>
      </c>
      <c r="C276" s="187" t="s">
        <v>1220</v>
      </c>
      <c r="D276" s="174">
        <v>663</v>
      </c>
      <c r="E276" s="174">
        <v>881</v>
      </c>
      <c r="F276" s="174">
        <v>783</v>
      </c>
      <c r="G276" s="183">
        <v>432</v>
      </c>
      <c r="H276" s="183"/>
      <c r="I276" s="183">
        <v>1000</v>
      </c>
      <c r="J276" s="183"/>
      <c r="K276" s="183"/>
      <c r="L276" s="183">
        <f t="shared" si="9"/>
        <v>1000</v>
      </c>
      <c r="M276" s="188">
        <v>2.92</v>
      </c>
      <c r="N276" s="174">
        <f t="shared" si="10"/>
        <v>2920</v>
      </c>
    </row>
    <row r="277" spans="1:14" ht="21">
      <c r="A277" s="181">
        <v>271</v>
      </c>
      <c r="B277" s="186" t="s">
        <v>1306</v>
      </c>
      <c r="C277" s="187" t="s">
        <v>1220</v>
      </c>
      <c r="D277" s="174">
        <v>200</v>
      </c>
      <c r="E277" s="174"/>
      <c r="F277" s="174">
        <v>300</v>
      </c>
      <c r="G277" s="183">
        <v>500</v>
      </c>
      <c r="H277" s="183"/>
      <c r="I277" s="183"/>
      <c r="J277" s="183"/>
      <c r="K277" s="183"/>
      <c r="L277" s="183">
        <f t="shared" si="9"/>
        <v>0</v>
      </c>
      <c r="M277" s="188">
        <v>2.14</v>
      </c>
      <c r="N277" s="174">
        <f t="shared" si="10"/>
        <v>0</v>
      </c>
    </row>
    <row r="278" spans="1:14" ht="21">
      <c r="A278" s="181">
        <v>272</v>
      </c>
      <c r="B278" s="186" t="s">
        <v>1307</v>
      </c>
      <c r="C278" s="187" t="s">
        <v>1220</v>
      </c>
      <c r="D278" s="174">
        <v>675</v>
      </c>
      <c r="E278" s="174">
        <v>300</v>
      </c>
      <c r="F278" s="174">
        <v>200</v>
      </c>
      <c r="G278" s="183">
        <v>200</v>
      </c>
      <c r="H278" s="183"/>
      <c r="I278" s="183"/>
      <c r="J278" s="183"/>
      <c r="K278" s="183"/>
      <c r="L278" s="183">
        <f t="shared" si="9"/>
        <v>0</v>
      </c>
      <c r="M278" s="188">
        <v>11.5</v>
      </c>
      <c r="N278" s="174">
        <f t="shared" si="10"/>
        <v>0</v>
      </c>
    </row>
    <row r="279" spans="1:14" ht="21">
      <c r="A279" s="181">
        <v>273</v>
      </c>
      <c r="B279" s="186" t="s">
        <v>1308</v>
      </c>
      <c r="C279" s="187" t="s">
        <v>1220</v>
      </c>
      <c r="D279" s="174">
        <v>600</v>
      </c>
      <c r="E279" s="174">
        <v>300</v>
      </c>
      <c r="F279" s="174">
        <v>675</v>
      </c>
      <c r="G279" s="183">
        <v>125</v>
      </c>
      <c r="H279" s="183"/>
      <c r="I279" s="183">
        <v>500</v>
      </c>
      <c r="J279" s="183"/>
      <c r="K279" s="183"/>
      <c r="L279" s="183">
        <f t="shared" si="9"/>
        <v>500</v>
      </c>
      <c r="M279" s="188">
        <v>10.4</v>
      </c>
      <c r="N279" s="174">
        <f t="shared" si="10"/>
        <v>5200</v>
      </c>
    </row>
    <row r="280" spans="1:14" ht="21">
      <c r="A280" s="181"/>
      <c r="B280" s="190"/>
      <c r="C280" s="181"/>
      <c r="D280" s="174"/>
      <c r="E280" s="174"/>
      <c r="F280" s="174"/>
      <c r="G280" s="174"/>
      <c r="H280" s="183"/>
      <c r="I280" s="183"/>
      <c r="J280" s="183"/>
      <c r="K280" s="183"/>
      <c r="L280" s="183"/>
      <c r="M280" s="189"/>
      <c r="N280" s="174"/>
    </row>
    <row r="281" spans="1:14" ht="21">
      <c r="A281" s="190"/>
      <c r="B281" s="193" t="s">
        <v>1309</v>
      </c>
      <c r="C281" s="181"/>
      <c r="D281" s="174"/>
      <c r="E281" s="174"/>
      <c r="F281" s="174"/>
      <c r="G281" s="183"/>
      <c r="H281" s="183"/>
      <c r="I281" s="183"/>
      <c r="J281" s="183"/>
      <c r="K281" s="183"/>
      <c r="L281" s="183"/>
      <c r="M281" s="185"/>
      <c r="N281" s="174">
        <f aca="true" t="shared" si="11" ref="N281:N344">L281*M281</f>
        <v>0</v>
      </c>
    </row>
    <row r="282" spans="1:14" ht="21">
      <c r="A282" s="181">
        <v>274</v>
      </c>
      <c r="B282" s="186" t="s">
        <v>1310</v>
      </c>
      <c r="C282" s="187" t="s">
        <v>1311</v>
      </c>
      <c r="D282" s="174">
        <v>497</v>
      </c>
      <c r="E282" s="174">
        <v>353</v>
      </c>
      <c r="F282" s="174">
        <v>408</v>
      </c>
      <c r="G282" s="183">
        <v>392</v>
      </c>
      <c r="H282" s="183"/>
      <c r="I282" s="183"/>
      <c r="J282" s="183">
        <v>300</v>
      </c>
      <c r="K282" s="183"/>
      <c r="L282" s="183">
        <f aca="true" t="shared" si="12" ref="L282:L345">H282+I282+J282+K282</f>
        <v>300</v>
      </c>
      <c r="M282" s="188">
        <v>6.8</v>
      </c>
      <c r="N282" s="174">
        <f t="shared" si="11"/>
        <v>2040</v>
      </c>
    </row>
    <row r="283" spans="1:14" ht="21">
      <c r="A283" s="181">
        <v>275</v>
      </c>
      <c r="B283" s="186" t="s">
        <v>1312</v>
      </c>
      <c r="C283" s="187" t="s">
        <v>1313</v>
      </c>
      <c r="D283" s="174">
        <v>5339</v>
      </c>
      <c r="E283" s="174">
        <v>8644</v>
      </c>
      <c r="F283" s="174">
        <v>8128</v>
      </c>
      <c r="G283" s="183">
        <v>1872</v>
      </c>
      <c r="H283" s="183">
        <v>2000</v>
      </c>
      <c r="I283" s="183">
        <v>2000</v>
      </c>
      <c r="J283" s="183">
        <v>2000</v>
      </c>
      <c r="K283" s="183">
        <v>2000</v>
      </c>
      <c r="L283" s="183">
        <f t="shared" si="12"/>
        <v>8000</v>
      </c>
      <c r="M283" s="188">
        <v>10.07</v>
      </c>
      <c r="N283" s="174">
        <f t="shared" si="11"/>
        <v>80560</v>
      </c>
    </row>
    <row r="284" spans="1:14" ht="21">
      <c r="A284" s="181">
        <v>276</v>
      </c>
      <c r="B284" s="186" t="s">
        <v>1314</v>
      </c>
      <c r="C284" s="187" t="s">
        <v>1315</v>
      </c>
      <c r="D284" s="174">
        <v>17</v>
      </c>
      <c r="E284" s="174">
        <v>51</v>
      </c>
      <c r="F284" s="174">
        <v>21</v>
      </c>
      <c r="G284" s="183">
        <v>3</v>
      </c>
      <c r="H284" s="183">
        <v>24</v>
      </c>
      <c r="I284" s="183"/>
      <c r="J284" s="183"/>
      <c r="K284" s="183"/>
      <c r="L284" s="183">
        <f t="shared" si="12"/>
        <v>24</v>
      </c>
      <c r="M284" s="188">
        <v>149.8</v>
      </c>
      <c r="N284" s="174">
        <f t="shared" si="11"/>
        <v>3595.2000000000003</v>
      </c>
    </row>
    <row r="285" spans="1:14" ht="21">
      <c r="A285" s="181">
        <v>277</v>
      </c>
      <c r="B285" s="186" t="s">
        <v>1316</v>
      </c>
      <c r="C285" s="187"/>
      <c r="D285" s="174"/>
      <c r="E285" s="174"/>
      <c r="F285" s="174">
        <v>200</v>
      </c>
      <c r="G285" s="183"/>
      <c r="H285" s="183">
        <v>100</v>
      </c>
      <c r="I285" s="183"/>
      <c r="J285" s="183">
        <v>100</v>
      </c>
      <c r="K285" s="183"/>
      <c r="L285" s="183">
        <f t="shared" si="12"/>
        <v>200</v>
      </c>
      <c r="M285" s="188">
        <v>240.75</v>
      </c>
      <c r="N285" s="174">
        <f t="shared" si="11"/>
        <v>48150</v>
      </c>
    </row>
    <row r="286" spans="1:14" ht="21">
      <c r="A286" s="181">
        <v>278</v>
      </c>
      <c r="B286" s="186" t="s">
        <v>1317</v>
      </c>
      <c r="C286" s="187"/>
      <c r="D286" s="174"/>
      <c r="E286" s="174"/>
      <c r="F286" s="174">
        <v>50</v>
      </c>
      <c r="G286" s="183"/>
      <c r="H286" s="183">
        <v>50</v>
      </c>
      <c r="I286" s="183"/>
      <c r="J286" s="183">
        <v>50</v>
      </c>
      <c r="K286" s="183"/>
      <c r="L286" s="183">
        <f t="shared" si="12"/>
        <v>100</v>
      </c>
      <c r="M286" s="188">
        <v>155.15</v>
      </c>
      <c r="N286" s="174">
        <f t="shared" si="11"/>
        <v>15515</v>
      </c>
    </row>
    <row r="287" spans="1:14" ht="21">
      <c r="A287" s="181">
        <v>279</v>
      </c>
      <c r="B287" s="186" t="s">
        <v>1318</v>
      </c>
      <c r="C287" s="187" t="s">
        <v>1227</v>
      </c>
      <c r="D287" s="174">
        <v>450</v>
      </c>
      <c r="E287" s="174">
        <v>800</v>
      </c>
      <c r="F287" s="174">
        <v>900</v>
      </c>
      <c r="G287" s="174">
        <v>100</v>
      </c>
      <c r="H287" s="183">
        <v>200</v>
      </c>
      <c r="I287" s="183">
        <v>200</v>
      </c>
      <c r="J287" s="183">
        <v>200</v>
      </c>
      <c r="K287" s="183">
        <v>200</v>
      </c>
      <c r="L287" s="183">
        <f t="shared" si="12"/>
        <v>800</v>
      </c>
      <c r="M287" s="189">
        <v>214</v>
      </c>
      <c r="N287" s="174">
        <f t="shared" si="11"/>
        <v>171200</v>
      </c>
    </row>
    <row r="288" spans="1:14" ht="21">
      <c r="A288" s="181">
        <v>280</v>
      </c>
      <c r="B288" s="186" t="s">
        <v>1319</v>
      </c>
      <c r="C288" s="187" t="s">
        <v>1227</v>
      </c>
      <c r="D288" s="174">
        <v>528</v>
      </c>
      <c r="E288" s="174">
        <v>580</v>
      </c>
      <c r="F288" s="174">
        <v>640</v>
      </c>
      <c r="G288" s="183">
        <v>150</v>
      </c>
      <c r="H288" s="183">
        <v>200</v>
      </c>
      <c r="I288" s="183">
        <v>200</v>
      </c>
      <c r="J288" s="183">
        <v>200</v>
      </c>
      <c r="K288" s="183">
        <v>200</v>
      </c>
      <c r="L288" s="183">
        <f t="shared" si="12"/>
        <v>800</v>
      </c>
      <c r="M288" s="188">
        <v>107.84</v>
      </c>
      <c r="N288" s="174">
        <f t="shared" si="11"/>
        <v>86272</v>
      </c>
    </row>
    <row r="289" spans="1:14" ht="21">
      <c r="A289" s="181">
        <v>281</v>
      </c>
      <c r="B289" s="186" t="s">
        <v>1320</v>
      </c>
      <c r="C289" s="187" t="s">
        <v>1185</v>
      </c>
      <c r="D289" s="174">
        <v>1096</v>
      </c>
      <c r="E289" s="174">
        <v>1800</v>
      </c>
      <c r="F289" s="174">
        <v>1690</v>
      </c>
      <c r="G289" s="183">
        <v>710</v>
      </c>
      <c r="H289" s="183"/>
      <c r="I289" s="183">
        <v>1000</v>
      </c>
      <c r="J289" s="183"/>
      <c r="K289" s="183">
        <v>1000</v>
      </c>
      <c r="L289" s="183">
        <f t="shared" si="12"/>
        <v>2000</v>
      </c>
      <c r="M289" s="188">
        <v>8</v>
      </c>
      <c r="N289" s="174">
        <f t="shared" si="11"/>
        <v>16000</v>
      </c>
    </row>
    <row r="290" spans="1:14" ht="21">
      <c r="A290" s="181">
        <v>282</v>
      </c>
      <c r="B290" s="186" t="s">
        <v>1320</v>
      </c>
      <c r="C290" s="187" t="s">
        <v>1321</v>
      </c>
      <c r="D290" s="174">
        <v>20</v>
      </c>
      <c r="E290" s="174">
        <v>25</v>
      </c>
      <c r="F290" s="174">
        <v>17</v>
      </c>
      <c r="G290" s="183">
        <v>41</v>
      </c>
      <c r="H290" s="183"/>
      <c r="I290" s="183"/>
      <c r="J290" s="183"/>
      <c r="K290" s="183"/>
      <c r="L290" s="183">
        <f t="shared" si="12"/>
        <v>0</v>
      </c>
      <c r="M290" s="188">
        <v>380</v>
      </c>
      <c r="N290" s="174">
        <f t="shared" si="11"/>
        <v>0</v>
      </c>
    </row>
    <row r="291" spans="1:14" ht="21">
      <c r="A291" s="181">
        <v>283</v>
      </c>
      <c r="B291" s="186" t="s">
        <v>1322</v>
      </c>
      <c r="C291" s="187" t="s">
        <v>1323</v>
      </c>
      <c r="D291" s="174">
        <v>2209</v>
      </c>
      <c r="E291" s="174">
        <v>3050</v>
      </c>
      <c r="F291" s="174">
        <v>3050</v>
      </c>
      <c r="G291" s="183">
        <v>950</v>
      </c>
      <c r="H291" s="183">
        <v>1000</v>
      </c>
      <c r="I291" s="183">
        <v>1000</v>
      </c>
      <c r="J291" s="183">
        <v>1000</v>
      </c>
      <c r="K291" s="183">
        <v>1000</v>
      </c>
      <c r="L291" s="183">
        <f t="shared" si="12"/>
        <v>4000</v>
      </c>
      <c r="M291" s="188">
        <v>5</v>
      </c>
      <c r="N291" s="174">
        <f t="shared" si="11"/>
        <v>20000</v>
      </c>
    </row>
    <row r="292" spans="1:14" ht="21">
      <c r="A292" s="181">
        <v>284</v>
      </c>
      <c r="B292" s="186" t="s">
        <v>1324</v>
      </c>
      <c r="C292" s="187" t="s">
        <v>1325</v>
      </c>
      <c r="D292" s="174">
        <v>150</v>
      </c>
      <c r="E292" s="174">
        <v>444</v>
      </c>
      <c r="F292" s="174">
        <v>372</v>
      </c>
      <c r="G292" s="183">
        <v>190</v>
      </c>
      <c r="H292" s="183"/>
      <c r="I292" s="183">
        <v>300</v>
      </c>
      <c r="J292" s="183"/>
      <c r="K292" s="183"/>
      <c r="L292" s="183">
        <f t="shared" si="12"/>
        <v>300</v>
      </c>
      <c r="M292" s="188">
        <v>16</v>
      </c>
      <c r="N292" s="174">
        <f t="shared" si="11"/>
        <v>4800</v>
      </c>
    </row>
    <row r="293" spans="1:14" ht="21">
      <c r="A293" s="181">
        <v>285</v>
      </c>
      <c r="B293" s="186" t="s">
        <v>1326</v>
      </c>
      <c r="C293" s="187" t="s">
        <v>1325</v>
      </c>
      <c r="D293" s="174">
        <v>522</v>
      </c>
      <c r="E293" s="174">
        <v>846</v>
      </c>
      <c r="F293" s="174">
        <v>1160</v>
      </c>
      <c r="G293" s="183">
        <v>240</v>
      </c>
      <c r="H293" s="183"/>
      <c r="I293" s="183">
        <v>500</v>
      </c>
      <c r="J293" s="183"/>
      <c r="K293" s="183">
        <v>500</v>
      </c>
      <c r="L293" s="183">
        <f t="shared" si="12"/>
        <v>1000</v>
      </c>
      <c r="M293" s="188">
        <v>9.52</v>
      </c>
      <c r="N293" s="174">
        <f t="shared" si="11"/>
        <v>9520</v>
      </c>
    </row>
    <row r="294" spans="1:14" ht="21">
      <c r="A294" s="181">
        <v>286</v>
      </c>
      <c r="B294" s="186" t="s">
        <v>1327</v>
      </c>
      <c r="C294" s="187" t="s">
        <v>1328</v>
      </c>
      <c r="D294" s="174">
        <v>807</v>
      </c>
      <c r="E294" s="174"/>
      <c r="F294" s="174">
        <v>954</v>
      </c>
      <c r="G294" s="183"/>
      <c r="H294" s="183">
        <v>300</v>
      </c>
      <c r="I294" s="183">
        <v>300</v>
      </c>
      <c r="J294" s="184">
        <v>300</v>
      </c>
      <c r="K294" s="184">
        <v>300</v>
      </c>
      <c r="L294" s="183">
        <f t="shared" si="12"/>
        <v>1200</v>
      </c>
      <c r="M294" s="188">
        <v>10.75</v>
      </c>
      <c r="N294" s="174">
        <f t="shared" si="11"/>
        <v>12900</v>
      </c>
    </row>
    <row r="295" spans="1:14" ht="21">
      <c r="A295" s="181">
        <v>287</v>
      </c>
      <c r="B295" s="186" t="s">
        <v>1329</v>
      </c>
      <c r="C295" s="187" t="s">
        <v>1185</v>
      </c>
      <c r="D295" s="174">
        <v>600</v>
      </c>
      <c r="E295" s="174">
        <v>720</v>
      </c>
      <c r="F295" s="174">
        <v>316</v>
      </c>
      <c r="G295" s="183">
        <v>64</v>
      </c>
      <c r="H295" s="183">
        <v>500</v>
      </c>
      <c r="I295" s="183"/>
      <c r="J295" s="183"/>
      <c r="K295" s="183"/>
      <c r="L295" s="183">
        <f t="shared" si="12"/>
        <v>500</v>
      </c>
      <c r="M295" s="188">
        <v>11</v>
      </c>
      <c r="N295" s="174">
        <f t="shared" si="11"/>
        <v>5500</v>
      </c>
    </row>
    <row r="296" spans="1:14" ht="21">
      <c r="A296" s="181">
        <v>288</v>
      </c>
      <c r="B296" s="186" t="s">
        <v>1330</v>
      </c>
      <c r="C296" s="187" t="s">
        <v>1185</v>
      </c>
      <c r="D296" s="174">
        <v>1494</v>
      </c>
      <c r="E296" s="174">
        <v>2800</v>
      </c>
      <c r="F296" s="174">
        <v>2948</v>
      </c>
      <c r="G296" s="183"/>
      <c r="H296" s="183">
        <v>1000</v>
      </c>
      <c r="I296" s="183"/>
      <c r="J296" s="183">
        <v>1000</v>
      </c>
      <c r="K296" s="183">
        <v>1000</v>
      </c>
      <c r="L296" s="183">
        <f t="shared" si="12"/>
        <v>3000</v>
      </c>
      <c r="M296" s="188">
        <v>23.5</v>
      </c>
      <c r="N296" s="174">
        <f t="shared" si="11"/>
        <v>70500</v>
      </c>
    </row>
    <row r="297" spans="1:14" ht="21">
      <c r="A297" s="181">
        <v>289</v>
      </c>
      <c r="B297" s="186" t="s">
        <v>1330</v>
      </c>
      <c r="C297" s="187" t="s">
        <v>1321</v>
      </c>
      <c r="D297" s="174">
        <v>60</v>
      </c>
      <c r="E297" s="174">
        <v>49</v>
      </c>
      <c r="F297" s="174">
        <v>29</v>
      </c>
      <c r="G297" s="183">
        <v>21</v>
      </c>
      <c r="H297" s="183"/>
      <c r="I297" s="183">
        <v>20</v>
      </c>
      <c r="J297" s="183"/>
      <c r="K297" s="183"/>
      <c r="L297" s="183">
        <f t="shared" si="12"/>
        <v>20</v>
      </c>
      <c r="M297" s="188">
        <v>280</v>
      </c>
      <c r="N297" s="174">
        <f t="shared" si="11"/>
        <v>5600</v>
      </c>
    </row>
    <row r="298" spans="1:14" ht="21">
      <c r="A298" s="181">
        <v>290</v>
      </c>
      <c r="B298" s="186" t="s">
        <v>1331</v>
      </c>
      <c r="C298" s="187" t="s">
        <v>1332</v>
      </c>
      <c r="D298" s="174">
        <v>1029</v>
      </c>
      <c r="E298" s="174">
        <v>305</v>
      </c>
      <c r="F298" s="174">
        <v>1467</v>
      </c>
      <c r="G298" s="183">
        <v>20</v>
      </c>
      <c r="H298" s="183">
        <v>400</v>
      </c>
      <c r="I298" s="183">
        <v>400</v>
      </c>
      <c r="J298" s="183">
        <v>400</v>
      </c>
      <c r="K298" s="183">
        <v>400</v>
      </c>
      <c r="L298" s="183">
        <f t="shared" si="12"/>
        <v>1600</v>
      </c>
      <c r="M298" s="185">
        <v>4.82</v>
      </c>
      <c r="N298" s="174">
        <f t="shared" si="11"/>
        <v>7712</v>
      </c>
    </row>
    <row r="299" spans="1:14" ht="21">
      <c r="A299" s="181">
        <v>291</v>
      </c>
      <c r="B299" s="186" t="s">
        <v>1333</v>
      </c>
      <c r="C299" s="187" t="s">
        <v>1334</v>
      </c>
      <c r="D299" s="174">
        <v>72</v>
      </c>
      <c r="E299" s="174">
        <v>46</v>
      </c>
      <c r="F299" s="174">
        <v>72</v>
      </c>
      <c r="G299" s="183">
        <v>48</v>
      </c>
      <c r="H299" s="183"/>
      <c r="I299" s="183">
        <v>60</v>
      </c>
      <c r="J299" s="183"/>
      <c r="K299" s="183"/>
      <c r="L299" s="183">
        <f t="shared" si="12"/>
        <v>60</v>
      </c>
      <c r="M299" s="188">
        <v>26.75</v>
      </c>
      <c r="N299" s="174">
        <f t="shared" si="11"/>
        <v>1605</v>
      </c>
    </row>
    <row r="300" spans="1:14" ht="21">
      <c r="A300" s="181">
        <v>292</v>
      </c>
      <c r="B300" s="186" t="s">
        <v>1335</v>
      </c>
      <c r="C300" s="187" t="s">
        <v>1227</v>
      </c>
      <c r="D300" s="174">
        <v>180</v>
      </c>
      <c r="E300" s="174">
        <v>60</v>
      </c>
      <c r="F300" s="174">
        <v>180</v>
      </c>
      <c r="G300" s="183">
        <v>40</v>
      </c>
      <c r="H300" s="183">
        <v>200</v>
      </c>
      <c r="I300" s="183"/>
      <c r="J300" s="183"/>
      <c r="K300" s="183"/>
      <c r="L300" s="183">
        <f t="shared" si="12"/>
        <v>200</v>
      </c>
      <c r="M300" s="188">
        <v>10.11</v>
      </c>
      <c r="N300" s="174">
        <f t="shared" si="11"/>
        <v>2022</v>
      </c>
    </row>
    <row r="301" spans="1:14" ht="21">
      <c r="A301" s="181">
        <v>293</v>
      </c>
      <c r="B301" s="186" t="s">
        <v>1336</v>
      </c>
      <c r="C301" s="187" t="s">
        <v>1227</v>
      </c>
      <c r="D301" s="174">
        <v>20</v>
      </c>
      <c r="E301" s="174">
        <v>5</v>
      </c>
      <c r="F301" s="174">
        <v>15</v>
      </c>
      <c r="G301" s="183">
        <v>3</v>
      </c>
      <c r="H301" s="183">
        <v>5</v>
      </c>
      <c r="I301" s="183">
        <v>5</v>
      </c>
      <c r="J301" s="183">
        <v>5</v>
      </c>
      <c r="K301" s="183">
        <v>5</v>
      </c>
      <c r="L301" s="183">
        <f t="shared" si="12"/>
        <v>20</v>
      </c>
      <c r="M301" s="188">
        <v>320</v>
      </c>
      <c r="N301" s="174">
        <f t="shared" si="11"/>
        <v>6400</v>
      </c>
    </row>
    <row r="302" spans="1:14" ht="21">
      <c r="A302" s="181">
        <v>294</v>
      </c>
      <c r="B302" s="186" t="s">
        <v>1337</v>
      </c>
      <c r="C302" s="187"/>
      <c r="D302" s="174"/>
      <c r="E302" s="174"/>
      <c r="F302" s="174">
        <v>24</v>
      </c>
      <c r="G302" s="183"/>
      <c r="H302" s="183">
        <v>24</v>
      </c>
      <c r="I302" s="183"/>
      <c r="J302" s="183">
        <v>24</v>
      </c>
      <c r="K302" s="183"/>
      <c r="L302" s="183">
        <f t="shared" si="12"/>
        <v>48</v>
      </c>
      <c r="M302" s="188">
        <v>23.5</v>
      </c>
      <c r="N302" s="174">
        <f t="shared" si="11"/>
        <v>1128</v>
      </c>
    </row>
    <row r="303" spans="1:14" ht="21">
      <c r="A303" s="181">
        <v>295</v>
      </c>
      <c r="B303" s="186" t="s">
        <v>1338</v>
      </c>
      <c r="C303" s="187" t="s">
        <v>1339</v>
      </c>
      <c r="D303" s="174">
        <v>60</v>
      </c>
      <c r="E303" s="174">
        <v>34</v>
      </c>
      <c r="F303" s="174">
        <v>36</v>
      </c>
      <c r="G303" s="183">
        <v>24</v>
      </c>
      <c r="H303" s="183"/>
      <c r="I303" s="183">
        <v>60</v>
      </c>
      <c r="J303" s="183"/>
      <c r="K303" s="183"/>
      <c r="L303" s="183">
        <f t="shared" si="12"/>
        <v>60</v>
      </c>
      <c r="M303" s="188">
        <v>8.56</v>
      </c>
      <c r="N303" s="174">
        <f t="shared" si="11"/>
        <v>513.6</v>
      </c>
    </row>
    <row r="304" spans="1:14" ht="21">
      <c r="A304" s="181">
        <v>296</v>
      </c>
      <c r="B304" s="186" t="s">
        <v>1340</v>
      </c>
      <c r="C304" s="187" t="s">
        <v>1334</v>
      </c>
      <c r="D304" s="174">
        <v>56</v>
      </c>
      <c r="E304" s="174">
        <v>24</v>
      </c>
      <c r="F304" s="174">
        <v>50</v>
      </c>
      <c r="G304" s="183">
        <v>36</v>
      </c>
      <c r="H304" s="183"/>
      <c r="I304" s="183"/>
      <c r="J304" s="183">
        <v>60</v>
      </c>
      <c r="K304" s="183"/>
      <c r="L304" s="183">
        <f t="shared" si="12"/>
        <v>60</v>
      </c>
      <c r="M304" s="188">
        <v>12.84</v>
      </c>
      <c r="N304" s="174">
        <f t="shared" si="11"/>
        <v>770.4</v>
      </c>
    </row>
    <row r="305" spans="1:14" ht="21">
      <c r="A305" s="181">
        <v>297</v>
      </c>
      <c r="B305" s="186" t="s">
        <v>1341</v>
      </c>
      <c r="C305" s="187" t="s">
        <v>986</v>
      </c>
      <c r="D305" s="174">
        <v>2</v>
      </c>
      <c r="E305" s="174">
        <v>6</v>
      </c>
      <c r="F305" s="174">
        <v>1</v>
      </c>
      <c r="G305" s="183">
        <v>1</v>
      </c>
      <c r="H305" s="183"/>
      <c r="I305" s="183"/>
      <c r="J305" s="183"/>
      <c r="K305" s="183"/>
      <c r="L305" s="183">
        <f t="shared" si="12"/>
        <v>0</v>
      </c>
      <c r="M305" s="188">
        <v>250</v>
      </c>
      <c r="N305" s="174">
        <f t="shared" si="11"/>
        <v>0</v>
      </c>
    </row>
    <row r="306" spans="1:14" ht="21">
      <c r="A306" s="181">
        <v>298</v>
      </c>
      <c r="B306" s="186" t="s">
        <v>1342</v>
      </c>
      <c r="C306" s="187" t="s">
        <v>19</v>
      </c>
      <c r="D306" s="174">
        <v>1200</v>
      </c>
      <c r="E306" s="174">
        <v>870</v>
      </c>
      <c r="F306" s="174">
        <v>1000</v>
      </c>
      <c r="G306" s="183">
        <v>60</v>
      </c>
      <c r="H306" s="183">
        <v>300</v>
      </c>
      <c r="I306" s="183">
        <v>300</v>
      </c>
      <c r="J306" s="183">
        <v>300</v>
      </c>
      <c r="K306" s="183">
        <v>300</v>
      </c>
      <c r="L306" s="183">
        <f t="shared" si="12"/>
        <v>1200</v>
      </c>
      <c r="M306" s="188">
        <v>94</v>
      </c>
      <c r="N306" s="174">
        <f t="shared" si="11"/>
        <v>112800</v>
      </c>
    </row>
    <row r="307" spans="1:14" ht="21">
      <c r="A307" s="181">
        <v>299</v>
      </c>
      <c r="B307" s="186" t="s">
        <v>1343</v>
      </c>
      <c r="C307" s="187" t="s">
        <v>1227</v>
      </c>
      <c r="D307" s="174"/>
      <c r="E307" s="174"/>
      <c r="F307" s="174">
        <v>144</v>
      </c>
      <c r="G307" s="183">
        <v>216</v>
      </c>
      <c r="H307" s="183"/>
      <c r="I307" s="183"/>
      <c r="J307" s="183"/>
      <c r="K307" s="183"/>
      <c r="L307" s="183">
        <f t="shared" si="12"/>
        <v>0</v>
      </c>
      <c r="M307" s="188">
        <v>31</v>
      </c>
      <c r="N307" s="174">
        <f t="shared" si="11"/>
        <v>0</v>
      </c>
    </row>
    <row r="308" spans="1:14" ht="21">
      <c r="A308" s="181">
        <v>300</v>
      </c>
      <c r="B308" s="186" t="s">
        <v>1344</v>
      </c>
      <c r="C308" s="187" t="s">
        <v>1345</v>
      </c>
      <c r="D308" s="174">
        <v>699</v>
      </c>
      <c r="E308" s="174">
        <v>1320</v>
      </c>
      <c r="F308" s="174">
        <v>1580</v>
      </c>
      <c r="G308" s="183">
        <v>180</v>
      </c>
      <c r="H308" s="183">
        <v>360</v>
      </c>
      <c r="I308" s="183">
        <v>360</v>
      </c>
      <c r="J308" s="183">
        <v>360</v>
      </c>
      <c r="K308" s="183">
        <v>360</v>
      </c>
      <c r="L308" s="183">
        <f t="shared" si="12"/>
        <v>1440</v>
      </c>
      <c r="M308" s="188">
        <v>25.5</v>
      </c>
      <c r="N308" s="174">
        <f t="shared" si="11"/>
        <v>36720</v>
      </c>
    </row>
    <row r="309" spans="1:14" ht="21">
      <c r="A309" s="181">
        <v>301</v>
      </c>
      <c r="B309" s="186" t="s">
        <v>1346</v>
      </c>
      <c r="C309" s="187" t="s">
        <v>1347</v>
      </c>
      <c r="D309" s="174">
        <v>71</v>
      </c>
      <c r="E309" s="174">
        <v>199</v>
      </c>
      <c r="F309" s="174">
        <v>176</v>
      </c>
      <c r="G309" s="183">
        <v>257</v>
      </c>
      <c r="H309" s="183"/>
      <c r="I309" s="183"/>
      <c r="J309" s="183"/>
      <c r="K309" s="183"/>
      <c r="L309" s="183">
        <f t="shared" si="12"/>
        <v>0</v>
      </c>
      <c r="M309" s="188">
        <v>25</v>
      </c>
      <c r="N309" s="174">
        <f t="shared" si="11"/>
        <v>0</v>
      </c>
    </row>
    <row r="310" spans="1:14" ht="21">
      <c r="A310" s="181">
        <v>302</v>
      </c>
      <c r="B310" s="186" t="s">
        <v>1348</v>
      </c>
      <c r="C310" s="187" t="s">
        <v>1349</v>
      </c>
      <c r="D310" s="174">
        <v>972</v>
      </c>
      <c r="E310" s="174">
        <v>1840</v>
      </c>
      <c r="F310" s="174">
        <v>2276</v>
      </c>
      <c r="G310" s="174">
        <v>368</v>
      </c>
      <c r="H310" s="174">
        <v>500</v>
      </c>
      <c r="I310" s="174">
        <v>500</v>
      </c>
      <c r="J310" s="174">
        <v>500</v>
      </c>
      <c r="K310" s="183">
        <v>500</v>
      </c>
      <c r="L310" s="183">
        <f t="shared" si="12"/>
        <v>2000</v>
      </c>
      <c r="M310" s="189">
        <v>27</v>
      </c>
      <c r="N310" s="174">
        <f t="shared" si="11"/>
        <v>54000</v>
      </c>
    </row>
    <row r="311" spans="1:14" ht="21">
      <c r="A311" s="181">
        <v>303</v>
      </c>
      <c r="B311" s="186" t="s">
        <v>1350</v>
      </c>
      <c r="C311" s="187" t="s">
        <v>1351</v>
      </c>
      <c r="D311" s="174">
        <v>29657</v>
      </c>
      <c r="E311" s="174">
        <v>46850</v>
      </c>
      <c r="F311" s="174">
        <v>39600</v>
      </c>
      <c r="G311" s="183">
        <v>3200</v>
      </c>
      <c r="H311" s="183">
        <v>10000</v>
      </c>
      <c r="I311" s="183">
        <v>10000</v>
      </c>
      <c r="J311" s="183">
        <v>10000</v>
      </c>
      <c r="K311" s="183">
        <v>10000</v>
      </c>
      <c r="L311" s="183">
        <f t="shared" si="12"/>
        <v>40000</v>
      </c>
      <c r="M311" s="188">
        <v>8.25</v>
      </c>
      <c r="N311" s="174">
        <f t="shared" si="11"/>
        <v>330000</v>
      </c>
    </row>
    <row r="312" spans="1:14" ht="21">
      <c r="A312" s="181">
        <v>304</v>
      </c>
      <c r="B312" s="186" t="s">
        <v>1352</v>
      </c>
      <c r="C312" s="187" t="s">
        <v>1313</v>
      </c>
      <c r="D312" s="174">
        <v>548</v>
      </c>
      <c r="E312" s="174">
        <v>756</v>
      </c>
      <c r="F312" s="174">
        <v>696</v>
      </c>
      <c r="G312" s="183">
        <v>1272</v>
      </c>
      <c r="H312" s="183"/>
      <c r="I312" s="183"/>
      <c r="J312" s="183"/>
      <c r="K312" s="183"/>
      <c r="L312" s="183">
        <f t="shared" si="12"/>
        <v>0</v>
      </c>
      <c r="M312" s="188">
        <v>24</v>
      </c>
      <c r="N312" s="174">
        <f t="shared" si="11"/>
        <v>0</v>
      </c>
    </row>
    <row r="313" spans="1:14" ht="21">
      <c r="A313" s="181">
        <v>305</v>
      </c>
      <c r="B313" s="186" t="s">
        <v>1353</v>
      </c>
      <c r="C313" s="187" t="s">
        <v>1227</v>
      </c>
      <c r="D313" s="174">
        <v>85</v>
      </c>
      <c r="E313" s="174">
        <v>261</v>
      </c>
      <c r="F313" s="174">
        <v>253</v>
      </c>
      <c r="G313" s="183">
        <v>61</v>
      </c>
      <c r="H313" s="183">
        <v>60</v>
      </c>
      <c r="I313" s="183">
        <v>60</v>
      </c>
      <c r="J313" s="183">
        <v>60</v>
      </c>
      <c r="K313" s="183">
        <v>60</v>
      </c>
      <c r="L313" s="183">
        <f t="shared" si="12"/>
        <v>240</v>
      </c>
      <c r="M313" s="188">
        <v>192.6</v>
      </c>
      <c r="N313" s="174">
        <f t="shared" si="11"/>
        <v>46224</v>
      </c>
    </row>
    <row r="314" spans="1:14" ht="21">
      <c r="A314" s="181">
        <v>306</v>
      </c>
      <c r="B314" s="186" t="s">
        <v>1354</v>
      </c>
      <c r="C314" s="187" t="s">
        <v>1355</v>
      </c>
      <c r="D314" s="174">
        <v>2237</v>
      </c>
      <c r="E314" s="174">
        <v>2952</v>
      </c>
      <c r="F314" s="174">
        <v>3084</v>
      </c>
      <c r="G314" s="183">
        <v>528</v>
      </c>
      <c r="H314" s="183"/>
      <c r="I314" s="183">
        <v>1000</v>
      </c>
      <c r="J314" s="183">
        <v>1000</v>
      </c>
      <c r="K314" s="183">
        <v>1000</v>
      </c>
      <c r="L314" s="183">
        <f t="shared" si="12"/>
        <v>3000</v>
      </c>
      <c r="M314" s="188">
        <v>10.17</v>
      </c>
      <c r="N314" s="174">
        <f t="shared" si="11"/>
        <v>30510</v>
      </c>
    </row>
    <row r="315" spans="1:14" ht="21">
      <c r="A315" s="181">
        <v>307</v>
      </c>
      <c r="B315" s="186" t="s">
        <v>1356</v>
      </c>
      <c r="C315" s="187" t="s">
        <v>1194</v>
      </c>
      <c r="D315" s="174">
        <v>40</v>
      </c>
      <c r="E315" s="174">
        <v>20</v>
      </c>
      <c r="F315" s="174">
        <v>40</v>
      </c>
      <c r="G315" s="183">
        <v>11</v>
      </c>
      <c r="H315" s="183"/>
      <c r="I315" s="183">
        <v>36</v>
      </c>
      <c r="J315" s="183"/>
      <c r="K315" s="183"/>
      <c r="L315" s="183">
        <f t="shared" si="12"/>
        <v>36</v>
      </c>
      <c r="M315" s="188">
        <v>270</v>
      </c>
      <c r="N315" s="174">
        <f t="shared" si="11"/>
        <v>9720</v>
      </c>
    </row>
    <row r="316" spans="1:14" ht="21">
      <c r="A316" s="181">
        <v>308</v>
      </c>
      <c r="B316" s="186" t="s">
        <v>1357</v>
      </c>
      <c r="C316" s="187" t="s">
        <v>1328</v>
      </c>
      <c r="D316" s="174"/>
      <c r="E316" s="174"/>
      <c r="F316" s="174"/>
      <c r="G316" s="183"/>
      <c r="H316" s="183"/>
      <c r="I316" s="183"/>
      <c r="J316" s="183"/>
      <c r="K316" s="183"/>
      <c r="L316" s="183">
        <f t="shared" si="12"/>
        <v>0</v>
      </c>
      <c r="M316" s="188">
        <v>69.55</v>
      </c>
      <c r="N316" s="174">
        <f t="shared" si="11"/>
        <v>0</v>
      </c>
    </row>
    <row r="317" spans="1:14" ht="21">
      <c r="A317" s="181">
        <v>309</v>
      </c>
      <c r="B317" s="186" t="s">
        <v>1358</v>
      </c>
      <c r="C317" s="187" t="s">
        <v>1359</v>
      </c>
      <c r="D317" s="174">
        <v>800</v>
      </c>
      <c r="E317" s="174">
        <v>496</v>
      </c>
      <c r="F317" s="174">
        <v>207</v>
      </c>
      <c r="G317" s="183">
        <v>197</v>
      </c>
      <c r="H317" s="183"/>
      <c r="I317" s="183">
        <v>200</v>
      </c>
      <c r="J317" s="183"/>
      <c r="K317" s="183">
        <v>200</v>
      </c>
      <c r="L317" s="183">
        <f t="shared" si="12"/>
        <v>400</v>
      </c>
      <c r="M317" s="188">
        <v>5.35</v>
      </c>
      <c r="N317" s="174">
        <f t="shared" si="11"/>
        <v>2140</v>
      </c>
    </row>
    <row r="318" spans="1:14" ht="21">
      <c r="A318" s="181">
        <v>310</v>
      </c>
      <c r="B318" s="186" t="s">
        <v>1360</v>
      </c>
      <c r="C318" s="187" t="s">
        <v>1361</v>
      </c>
      <c r="D318" s="174">
        <v>285</v>
      </c>
      <c r="E318" s="174">
        <v>340</v>
      </c>
      <c r="F318" s="174">
        <v>320</v>
      </c>
      <c r="G318" s="183"/>
      <c r="H318" s="183">
        <v>120</v>
      </c>
      <c r="I318" s="183"/>
      <c r="J318" s="183">
        <v>120</v>
      </c>
      <c r="K318" s="183">
        <v>120</v>
      </c>
      <c r="L318" s="183">
        <f t="shared" si="12"/>
        <v>360</v>
      </c>
      <c r="M318" s="188">
        <v>33</v>
      </c>
      <c r="N318" s="174">
        <f t="shared" si="11"/>
        <v>11880</v>
      </c>
    </row>
    <row r="319" spans="1:14" ht="21">
      <c r="A319" s="181">
        <v>311</v>
      </c>
      <c r="B319" s="186" t="s">
        <v>1362</v>
      </c>
      <c r="C319" s="187" t="s">
        <v>1363</v>
      </c>
      <c r="D319" s="174">
        <v>2210</v>
      </c>
      <c r="E319" s="174">
        <v>2400</v>
      </c>
      <c r="F319" s="174">
        <v>2595</v>
      </c>
      <c r="G319" s="183">
        <v>435</v>
      </c>
      <c r="H319" s="183">
        <v>600</v>
      </c>
      <c r="I319" s="183">
        <v>600</v>
      </c>
      <c r="J319" s="183">
        <v>600</v>
      </c>
      <c r="K319" s="183">
        <v>600</v>
      </c>
      <c r="L319" s="183">
        <f t="shared" si="12"/>
        <v>2400</v>
      </c>
      <c r="M319" s="188">
        <v>49</v>
      </c>
      <c r="N319" s="174">
        <f t="shared" si="11"/>
        <v>117600</v>
      </c>
    </row>
    <row r="320" spans="1:14" ht="21">
      <c r="A320" s="181">
        <v>312</v>
      </c>
      <c r="B320" s="186" t="s">
        <v>1364</v>
      </c>
      <c r="C320" s="187" t="s">
        <v>1227</v>
      </c>
      <c r="D320" s="174">
        <v>1140</v>
      </c>
      <c r="E320" s="174">
        <v>140</v>
      </c>
      <c r="F320" s="174">
        <v>1120</v>
      </c>
      <c r="G320" s="174">
        <v>600</v>
      </c>
      <c r="H320" s="174"/>
      <c r="I320" s="174">
        <v>600</v>
      </c>
      <c r="J320" s="174"/>
      <c r="K320" s="174">
        <v>600</v>
      </c>
      <c r="L320" s="183">
        <f t="shared" si="12"/>
        <v>1200</v>
      </c>
      <c r="M320" s="188">
        <v>11</v>
      </c>
      <c r="N320" s="174">
        <f t="shared" si="11"/>
        <v>13200</v>
      </c>
    </row>
    <row r="321" spans="1:14" ht="21">
      <c r="A321" s="181">
        <v>313</v>
      </c>
      <c r="B321" s="186" t="s">
        <v>1365</v>
      </c>
      <c r="C321" s="187" t="s">
        <v>1163</v>
      </c>
      <c r="D321" s="174">
        <v>345</v>
      </c>
      <c r="E321" s="174">
        <v>487</v>
      </c>
      <c r="F321" s="174">
        <v>1052</v>
      </c>
      <c r="G321" s="183">
        <v>20</v>
      </c>
      <c r="H321" s="183">
        <v>300</v>
      </c>
      <c r="I321" s="183">
        <v>300</v>
      </c>
      <c r="J321" s="183">
        <v>300</v>
      </c>
      <c r="K321" s="183">
        <v>300</v>
      </c>
      <c r="L321" s="183">
        <f t="shared" si="12"/>
        <v>1200</v>
      </c>
      <c r="M321" s="188">
        <v>21.4</v>
      </c>
      <c r="N321" s="174">
        <f t="shared" si="11"/>
        <v>25680</v>
      </c>
    </row>
    <row r="322" spans="1:14" ht="21">
      <c r="A322" s="181">
        <v>314</v>
      </c>
      <c r="B322" s="186" t="s">
        <v>1366</v>
      </c>
      <c r="C322" s="187">
        <v>1</v>
      </c>
      <c r="D322" s="174">
        <v>1600</v>
      </c>
      <c r="E322" s="174">
        <v>2700</v>
      </c>
      <c r="F322" s="174">
        <v>2400</v>
      </c>
      <c r="G322" s="183">
        <v>80</v>
      </c>
      <c r="H322" s="183">
        <v>600</v>
      </c>
      <c r="I322" s="183">
        <v>600</v>
      </c>
      <c r="J322" s="183">
        <v>600</v>
      </c>
      <c r="K322" s="183">
        <v>600</v>
      </c>
      <c r="L322" s="183">
        <f t="shared" si="12"/>
        <v>2400</v>
      </c>
      <c r="M322" s="188">
        <v>492.2</v>
      </c>
      <c r="N322" s="174">
        <f t="shared" si="11"/>
        <v>1181280</v>
      </c>
    </row>
    <row r="323" spans="1:14" ht="21">
      <c r="A323" s="181">
        <v>315</v>
      </c>
      <c r="B323" s="186" t="s">
        <v>1367</v>
      </c>
      <c r="C323" s="187" t="s">
        <v>1328</v>
      </c>
      <c r="D323" s="174">
        <v>120</v>
      </c>
      <c r="E323" s="174">
        <v>770</v>
      </c>
      <c r="F323" s="174">
        <v>505</v>
      </c>
      <c r="G323" s="183">
        <v>205</v>
      </c>
      <c r="H323" s="183"/>
      <c r="I323" s="183">
        <v>500</v>
      </c>
      <c r="J323" s="183"/>
      <c r="K323" s="183"/>
      <c r="L323" s="183">
        <f t="shared" si="12"/>
        <v>500</v>
      </c>
      <c r="M323" s="188">
        <v>25</v>
      </c>
      <c r="N323" s="174">
        <f t="shared" si="11"/>
        <v>12500</v>
      </c>
    </row>
    <row r="324" spans="1:14" ht="21">
      <c r="A324" s="181">
        <v>316</v>
      </c>
      <c r="B324" s="186" t="s">
        <v>1368</v>
      </c>
      <c r="C324" s="187">
        <v>1</v>
      </c>
      <c r="D324" s="174"/>
      <c r="E324" s="174">
        <v>6</v>
      </c>
      <c r="F324" s="174">
        <v>573</v>
      </c>
      <c r="G324" s="183">
        <v>116</v>
      </c>
      <c r="H324" s="183"/>
      <c r="I324" s="183">
        <v>500</v>
      </c>
      <c r="J324" s="183"/>
      <c r="K324" s="183"/>
      <c r="L324" s="183">
        <f t="shared" si="12"/>
        <v>500</v>
      </c>
      <c r="M324" s="188">
        <v>14</v>
      </c>
      <c r="N324" s="174">
        <f t="shared" si="11"/>
        <v>7000</v>
      </c>
    </row>
    <row r="325" spans="1:14" ht="21">
      <c r="A325" s="181">
        <v>317</v>
      </c>
      <c r="B325" s="186" t="s">
        <v>1369</v>
      </c>
      <c r="C325" s="187" t="s">
        <v>85</v>
      </c>
      <c r="D325" s="174">
        <v>440</v>
      </c>
      <c r="E325" s="174">
        <v>540</v>
      </c>
      <c r="F325" s="174">
        <v>846</v>
      </c>
      <c r="G325" s="183">
        <v>402</v>
      </c>
      <c r="H325" s="183"/>
      <c r="I325" s="183">
        <v>240</v>
      </c>
      <c r="J325" s="183"/>
      <c r="K325" s="183">
        <v>240</v>
      </c>
      <c r="L325" s="183">
        <f t="shared" si="12"/>
        <v>480</v>
      </c>
      <c r="M325" s="185">
        <v>24</v>
      </c>
      <c r="N325" s="174">
        <f t="shared" si="11"/>
        <v>11520</v>
      </c>
    </row>
    <row r="326" spans="1:14" ht="21">
      <c r="A326" s="181">
        <v>318</v>
      </c>
      <c r="B326" s="186" t="s">
        <v>1370</v>
      </c>
      <c r="C326" s="187"/>
      <c r="D326" s="174"/>
      <c r="E326" s="174">
        <v>550</v>
      </c>
      <c r="F326" s="174">
        <v>800</v>
      </c>
      <c r="G326" s="183">
        <v>60</v>
      </c>
      <c r="H326" s="183">
        <v>200</v>
      </c>
      <c r="I326" s="183">
        <v>200</v>
      </c>
      <c r="J326" s="183">
        <v>200</v>
      </c>
      <c r="K326" s="183">
        <v>200</v>
      </c>
      <c r="L326" s="183">
        <f t="shared" si="12"/>
        <v>800</v>
      </c>
      <c r="M326" s="188">
        <v>631.3</v>
      </c>
      <c r="N326" s="174">
        <f t="shared" si="11"/>
        <v>505039.99999999994</v>
      </c>
    </row>
    <row r="327" spans="1:14" ht="21">
      <c r="A327" s="181">
        <v>319</v>
      </c>
      <c r="B327" s="186" t="s">
        <v>1371</v>
      </c>
      <c r="C327" s="187" t="s">
        <v>1311</v>
      </c>
      <c r="D327" s="174">
        <v>2421</v>
      </c>
      <c r="E327" s="174">
        <v>3300</v>
      </c>
      <c r="F327" s="174">
        <v>4020</v>
      </c>
      <c r="G327" s="183">
        <v>1430</v>
      </c>
      <c r="H327" s="183"/>
      <c r="I327" s="183">
        <v>2000</v>
      </c>
      <c r="J327" s="183"/>
      <c r="K327" s="183">
        <v>2000</v>
      </c>
      <c r="L327" s="183">
        <f t="shared" si="12"/>
        <v>4000</v>
      </c>
      <c r="M327" s="188">
        <v>3</v>
      </c>
      <c r="N327" s="174">
        <f t="shared" si="11"/>
        <v>12000</v>
      </c>
    </row>
    <row r="328" spans="1:14" ht="21">
      <c r="A328" s="181">
        <v>320</v>
      </c>
      <c r="B328" s="186" t="s">
        <v>1372</v>
      </c>
      <c r="C328" s="187" t="s">
        <v>1328</v>
      </c>
      <c r="D328" s="174">
        <v>170</v>
      </c>
      <c r="E328" s="174">
        <v>300</v>
      </c>
      <c r="F328" s="174">
        <v>500</v>
      </c>
      <c r="G328" s="183">
        <v>180</v>
      </c>
      <c r="H328" s="183"/>
      <c r="I328" s="183">
        <v>300</v>
      </c>
      <c r="J328" s="183"/>
      <c r="K328" s="183">
        <v>300</v>
      </c>
      <c r="L328" s="183">
        <f t="shared" si="12"/>
        <v>600</v>
      </c>
      <c r="M328" s="188">
        <v>13.5</v>
      </c>
      <c r="N328" s="174">
        <f t="shared" si="11"/>
        <v>8100</v>
      </c>
    </row>
    <row r="329" spans="1:14" ht="21">
      <c r="A329" s="181">
        <v>321</v>
      </c>
      <c r="B329" s="186" t="s">
        <v>1373</v>
      </c>
      <c r="C329" s="187" t="s">
        <v>1227</v>
      </c>
      <c r="D329" s="174">
        <v>20</v>
      </c>
      <c r="E329" s="174">
        <v>24</v>
      </c>
      <c r="F329" s="174">
        <v>48</v>
      </c>
      <c r="G329" s="183">
        <v>7</v>
      </c>
      <c r="H329" s="183">
        <v>24</v>
      </c>
      <c r="I329" s="183"/>
      <c r="J329" s="183">
        <v>24</v>
      </c>
      <c r="K329" s="183"/>
      <c r="L329" s="183">
        <f t="shared" si="12"/>
        <v>48</v>
      </c>
      <c r="M329" s="188">
        <v>74.9</v>
      </c>
      <c r="N329" s="174">
        <f t="shared" si="11"/>
        <v>3595.2000000000003</v>
      </c>
    </row>
    <row r="330" spans="1:14" ht="21">
      <c r="A330" s="181">
        <v>322</v>
      </c>
      <c r="B330" s="186" t="s">
        <v>1374</v>
      </c>
      <c r="C330" s="187" t="s">
        <v>1313</v>
      </c>
      <c r="D330" s="174" t="s">
        <v>1005</v>
      </c>
      <c r="E330" s="174">
        <v>30</v>
      </c>
      <c r="F330" s="174">
        <v>100</v>
      </c>
      <c r="G330" s="183">
        <v>22</v>
      </c>
      <c r="H330" s="183">
        <v>50</v>
      </c>
      <c r="I330" s="183"/>
      <c r="J330" s="183">
        <v>50</v>
      </c>
      <c r="K330" s="183"/>
      <c r="L330" s="183">
        <f t="shared" si="12"/>
        <v>100</v>
      </c>
      <c r="M330" s="188">
        <v>75</v>
      </c>
      <c r="N330" s="174">
        <f t="shared" si="11"/>
        <v>7500</v>
      </c>
    </row>
    <row r="331" spans="1:14" ht="21">
      <c r="A331" s="181">
        <v>323</v>
      </c>
      <c r="B331" s="186" t="s">
        <v>1375</v>
      </c>
      <c r="C331" s="187" t="s">
        <v>1185</v>
      </c>
      <c r="D331" s="174">
        <v>982</v>
      </c>
      <c r="E331" s="174">
        <v>1074</v>
      </c>
      <c r="F331" s="174">
        <v>1116</v>
      </c>
      <c r="G331" s="183">
        <v>400</v>
      </c>
      <c r="H331" s="183">
        <v>500</v>
      </c>
      <c r="I331" s="183"/>
      <c r="J331" s="183">
        <v>500</v>
      </c>
      <c r="K331" s="183"/>
      <c r="L331" s="183">
        <f t="shared" si="12"/>
        <v>1000</v>
      </c>
      <c r="M331" s="188">
        <v>5.91</v>
      </c>
      <c r="N331" s="174">
        <f t="shared" si="11"/>
        <v>5910</v>
      </c>
    </row>
    <row r="332" spans="1:14" ht="21">
      <c r="A332" s="181">
        <v>324</v>
      </c>
      <c r="B332" s="186" t="s">
        <v>1376</v>
      </c>
      <c r="C332" s="187" t="s">
        <v>1185</v>
      </c>
      <c r="D332" s="174">
        <v>2832</v>
      </c>
      <c r="E332" s="174">
        <v>4878</v>
      </c>
      <c r="F332" s="174">
        <v>5764</v>
      </c>
      <c r="G332" s="183">
        <v>566</v>
      </c>
      <c r="H332" s="183">
        <v>2000</v>
      </c>
      <c r="I332" s="183"/>
      <c r="J332" s="183">
        <v>2000</v>
      </c>
      <c r="K332" s="183"/>
      <c r="L332" s="183">
        <f t="shared" si="12"/>
        <v>4000</v>
      </c>
      <c r="M332" s="188">
        <v>7.5</v>
      </c>
      <c r="N332" s="174">
        <f t="shared" si="11"/>
        <v>30000</v>
      </c>
    </row>
    <row r="333" spans="1:14" ht="21">
      <c r="A333" s="181">
        <v>325</v>
      </c>
      <c r="B333" s="186" t="s">
        <v>1377</v>
      </c>
      <c r="C333" s="187" t="s">
        <v>85</v>
      </c>
      <c r="D333" s="174">
        <v>2398</v>
      </c>
      <c r="E333" s="174">
        <v>4548</v>
      </c>
      <c r="F333" s="174">
        <v>4788</v>
      </c>
      <c r="G333" s="183">
        <v>360</v>
      </c>
      <c r="H333" s="183">
        <v>1200</v>
      </c>
      <c r="I333" s="183">
        <v>1200</v>
      </c>
      <c r="J333" s="183">
        <v>1200</v>
      </c>
      <c r="K333" s="183">
        <v>1200</v>
      </c>
      <c r="L333" s="183">
        <f t="shared" si="12"/>
        <v>4800</v>
      </c>
      <c r="M333" s="188">
        <v>37.5</v>
      </c>
      <c r="N333" s="174">
        <f t="shared" si="11"/>
        <v>180000</v>
      </c>
    </row>
    <row r="334" spans="1:14" ht="21">
      <c r="A334" s="181">
        <v>326</v>
      </c>
      <c r="B334" s="186" t="s">
        <v>1378</v>
      </c>
      <c r="C334" s="187" t="s">
        <v>1379</v>
      </c>
      <c r="D334" s="174">
        <v>40</v>
      </c>
      <c r="E334" s="174">
        <v>110</v>
      </c>
      <c r="F334" s="174">
        <v>100</v>
      </c>
      <c r="G334" s="174">
        <v>700</v>
      </c>
      <c r="H334" s="174"/>
      <c r="I334" s="174"/>
      <c r="J334" s="174"/>
      <c r="K334" s="174"/>
      <c r="L334" s="183">
        <f t="shared" si="12"/>
        <v>0</v>
      </c>
      <c r="M334" s="188">
        <v>15.18</v>
      </c>
      <c r="N334" s="174">
        <f t="shared" si="11"/>
        <v>0</v>
      </c>
    </row>
    <row r="335" spans="1:14" ht="21">
      <c r="A335" s="181">
        <v>327</v>
      </c>
      <c r="B335" s="186" t="s">
        <v>1380</v>
      </c>
      <c r="C335" s="187" t="s">
        <v>1381</v>
      </c>
      <c r="D335" s="174">
        <v>110</v>
      </c>
      <c r="E335" s="174">
        <v>80</v>
      </c>
      <c r="F335" s="174">
        <v>40</v>
      </c>
      <c r="G335" s="183">
        <v>195</v>
      </c>
      <c r="H335" s="183"/>
      <c r="I335" s="183"/>
      <c r="J335" s="183"/>
      <c r="K335" s="183"/>
      <c r="L335" s="183">
        <f t="shared" si="12"/>
        <v>0</v>
      </c>
      <c r="M335" s="188">
        <v>26</v>
      </c>
      <c r="N335" s="174">
        <f t="shared" si="11"/>
        <v>0</v>
      </c>
    </row>
    <row r="336" spans="1:14" ht="21">
      <c r="A336" s="181">
        <v>328</v>
      </c>
      <c r="B336" s="186" t="s">
        <v>1382</v>
      </c>
      <c r="C336" s="187" t="s">
        <v>1383</v>
      </c>
      <c r="D336" s="174">
        <v>616</v>
      </c>
      <c r="E336" s="174">
        <v>1580</v>
      </c>
      <c r="F336" s="174">
        <v>1320</v>
      </c>
      <c r="G336" s="183">
        <v>300</v>
      </c>
      <c r="H336" s="183">
        <v>300</v>
      </c>
      <c r="I336" s="183">
        <v>300</v>
      </c>
      <c r="J336" s="183">
        <v>300</v>
      </c>
      <c r="K336" s="183">
        <v>300</v>
      </c>
      <c r="L336" s="183">
        <f t="shared" si="12"/>
        <v>1200</v>
      </c>
      <c r="M336" s="188">
        <v>35</v>
      </c>
      <c r="N336" s="174">
        <f t="shared" si="11"/>
        <v>42000</v>
      </c>
    </row>
    <row r="337" spans="1:14" ht="21">
      <c r="A337" s="181">
        <v>329</v>
      </c>
      <c r="B337" s="186" t="s">
        <v>1384</v>
      </c>
      <c r="C337" s="187" t="s">
        <v>1385</v>
      </c>
      <c r="D337" s="174"/>
      <c r="E337" s="174">
        <v>100</v>
      </c>
      <c r="F337" s="174">
        <v>240</v>
      </c>
      <c r="G337" s="174">
        <v>200</v>
      </c>
      <c r="H337" s="174"/>
      <c r="I337" s="174">
        <v>120</v>
      </c>
      <c r="J337" s="174"/>
      <c r="K337" s="183"/>
      <c r="L337" s="183">
        <f t="shared" si="12"/>
        <v>120</v>
      </c>
      <c r="M337" s="189">
        <v>25</v>
      </c>
      <c r="N337" s="174">
        <f t="shared" si="11"/>
        <v>3000</v>
      </c>
    </row>
    <row r="338" spans="1:14" ht="21">
      <c r="A338" s="181">
        <v>330</v>
      </c>
      <c r="B338" s="186" t="s">
        <v>1386</v>
      </c>
      <c r="C338" s="187" t="s">
        <v>1328</v>
      </c>
      <c r="D338" s="174">
        <v>124</v>
      </c>
      <c r="E338" s="174">
        <v>99</v>
      </c>
      <c r="F338" s="174">
        <v>69</v>
      </c>
      <c r="G338" s="183">
        <v>110</v>
      </c>
      <c r="H338" s="183"/>
      <c r="I338" s="183"/>
      <c r="J338" s="183">
        <v>300</v>
      </c>
      <c r="K338" s="183"/>
      <c r="L338" s="183">
        <f t="shared" si="12"/>
        <v>300</v>
      </c>
      <c r="M338" s="188">
        <v>5</v>
      </c>
      <c r="N338" s="174">
        <f t="shared" si="11"/>
        <v>1500</v>
      </c>
    </row>
    <row r="339" spans="1:14" ht="21">
      <c r="A339" s="181">
        <v>331</v>
      </c>
      <c r="B339" s="186" t="s">
        <v>1387</v>
      </c>
      <c r="C339" s="187" t="s">
        <v>1388</v>
      </c>
      <c r="D339" s="174"/>
      <c r="E339" s="174"/>
      <c r="F339" s="174">
        <v>1</v>
      </c>
      <c r="G339" s="183">
        <v>19</v>
      </c>
      <c r="H339" s="183"/>
      <c r="I339" s="183"/>
      <c r="J339" s="183"/>
      <c r="K339" s="183"/>
      <c r="L339" s="183">
        <f t="shared" si="12"/>
        <v>0</v>
      </c>
      <c r="M339" s="188">
        <v>77.04</v>
      </c>
      <c r="N339" s="174">
        <f t="shared" si="11"/>
        <v>0</v>
      </c>
    </row>
    <row r="340" spans="1:14" ht="21">
      <c r="A340" s="181">
        <v>332</v>
      </c>
      <c r="B340" s="186" t="s">
        <v>1389</v>
      </c>
      <c r="C340" s="187" t="s">
        <v>1183</v>
      </c>
      <c r="D340" s="174">
        <v>60</v>
      </c>
      <c r="E340" s="174">
        <v>25</v>
      </c>
      <c r="F340" s="174">
        <v>55</v>
      </c>
      <c r="G340" s="183">
        <v>40</v>
      </c>
      <c r="H340" s="183"/>
      <c r="I340" s="183"/>
      <c r="J340" s="183">
        <v>30</v>
      </c>
      <c r="K340" s="183"/>
      <c r="L340" s="183">
        <f t="shared" si="12"/>
        <v>30</v>
      </c>
      <c r="M340" s="185">
        <v>240</v>
      </c>
      <c r="N340" s="174">
        <f t="shared" si="11"/>
        <v>7200</v>
      </c>
    </row>
    <row r="341" spans="1:14" ht="21">
      <c r="A341" s="181">
        <v>333</v>
      </c>
      <c r="B341" s="186" t="s">
        <v>1390</v>
      </c>
      <c r="C341" s="195" t="s">
        <v>1185</v>
      </c>
      <c r="D341" s="174">
        <v>480</v>
      </c>
      <c r="E341" s="174">
        <v>120</v>
      </c>
      <c r="F341" s="174">
        <v>372</v>
      </c>
      <c r="G341" s="183">
        <v>60</v>
      </c>
      <c r="H341" s="183">
        <v>120</v>
      </c>
      <c r="I341" s="183"/>
      <c r="J341" s="183">
        <v>120</v>
      </c>
      <c r="K341" s="183"/>
      <c r="L341" s="183">
        <f t="shared" si="12"/>
        <v>240</v>
      </c>
      <c r="M341" s="185">
        <v>16.92</v>
      </c>
      <c r="N341" s="174">
        <f t="shared" si="11"/>
        <v>4060.8</v>
      </c>
    </row>
    <row r="342" spans="1:14" ht="21">
      <c r="A342" s="181">
        <v>334</v>
      </c>
      <c r="B342" s="186" t="s">
        <v>1391</v>
      </c>
      <c r="C342" s="187" t="s">
        <v>1163</v>
      </c>
      <c r="D342" s="174">
        <v>6836</v>
      </c>
      <c r="E342" s="174">
        <v>10410</v>
      </c>
      <c r="F342" s="174">
        <v>10500</v>
      </c>
      <c r="G342" s="174">
        <v>700</v>
      </c>
      <c r="H342" s="174">
        <v>3000</v>
      </c>
      <c r="I342" s="174">
        <v>3000</v>
      </c>
      <c r="J342" s="174">
        <v>3000</v>
      </c>
      <c r="K342" s="183">
        <v>3000</v>
      </c>
      <c r="L342" s="183">
        <f t="shared" si="12"/>
        <v>12000</v>
      </c>
      <c r="M342" s="189">
        <v>8.5</v>
      </c>
      <c r="N342" s="174">
        <f t="shared" si="11"/>
        <v>102000</v>
      </c>
    </row>
    <row r="343" spans="1:14" ht="21">
      <c r="A343" s="181">
        <v>335</v>
      </c>
      <c r="B343" s="186" t="s">
        <v>1392</v>
      </c>
      <c r="C343" s="187" t="s">
        <v>999</v>
      </c>
      <c r="D343" s="174">
        <v>222</v>
      </c>
      <c r="E343" s="174">
        <v>1747</v>
      </c>
      <c r="F343" s="174">
        <v>1400</v>
      </c>
      <c r="G343" s="183">
        <v>495</v>
      </c>
      <c r="H343" s="183">
        <v>500</v>
      </c>
      <c r="I343" s="183">
        <v>500</v>
      </c>
      <c r="J343" s="183">
        <v>500</v>
      </c>
      <c r="K343" s="183">
        <v>500</v>
      </c>
      <c r="L343" s="183">
        <f t="shared" si="12"/>
        <v>2000</v>
      </c>
      <c r="M343" s="188">
        <v>52</v>
      </c>
      <c r="N343" s="174">
        <f t="shared" si="11"/>
        <v>104000</v>
      </c>
    </row>
    <row r="344" spans="1:14" ht="21">
      <c r="A344" s="181">
        <v>336</v>
      </c>
      <c r="B344" s="186" t="s">
        <v>1393</v>
      </c>
      <c r="C344" s="187" t="s">
        <v>1394</v>
      </c>
      <c r="D344" s="174">
        <v>3654</v>
      </c>
      <c r="E344" s="174">
        <v>6045</v>
      </c>
      <c r="F344" s="174">
        <v>6835</v>
      </c>
      <c r="G344" s="183">
        <v>1995</v>
      </c>
      <c r="H344" s="183">
        <v>2000</v>
      </c>
      <c r="I344" s="183">
        <v>2000</v>
      </c>
      <c r="J344" s="183">
        <v>2000</v>
      </c>
      <c r="K344" s="183">
        <v>2000</v>
      </c>
      <c r="L344" s="183">
        <f t="shared" si="12"/>
        <v>8000</v>
      </c>
      <c r="M344" s="188">
        <v>15</v>
      </c>
      <c r="N344" s="174">
        <f t="shared" si="11"/>
        <v>120000</v>
      </c>
    </row>
    <row r="345" spans="1:14" ht="21">
      <c r="A345" s="181">
        <v>337</v>
      </c>
      <c r="B345" s="186" t="s">
        <v>1395</v>
      </c>
      <c r="C345" s="187" t="s">
        <v>999</v>
      </c>
      <c r="D345" s="174">
        <v>187</v>
      </c>
      <c r="E345" s="174">
        <v>46</v>
      </c>
      <c r="F345" s="174">
        <v>30</v>
      </c>
      <c r="G345" s="174">
        <v>8</v>
      </c>
      <c r="H345" s="174">
        <v>50</v>
      </c>
      <c r="I345" s="174"/>
      <c r="J345" s="174">
        <v>50</v>
      </c>
      <c r="K345" s="183"/>
      <c r="L345" s="183">
        <f t="shared" si="12"/>
        <v>100</v>
      </c>
      <c r="M345" s="189">
        <v>84</v>
      </c>
      <c r="N345" s="174">
        <f>L345*M345</f>
        <v>8400</v>
      </c>
    </row>
    <row r="346" spans="1:14" ht="21">
      <c r="A346" s="181">
        <v>338</v>
      </c>
      <c r="B346" s="186" t="s">
        <v>1396</v>
      </c>
      <c r="C346" s="187" t="s">
        <v>999</v>
      </c>
      <c r="D346" s="174">
        <v>703</v>
      </c>
      <c r="E346" s="174">
        <v>976</v>
      </c>
      <c r="F346" s="174">
        <v>856</v>
      </c>
      <c r="G346" s="183">
        <v>30</v>
      </c>
      <c r="H346" s="183">
        <v>300</v>
      </c>
      <c r="I346" s="183">
        <v>300</v>
      </c>
      <c r="J346" s="183">
        <v>300</v>
      </c>
      <c r="K346" s="183">
        <v>300</v>
      </c>
      <c r="L346" s="183">
        <f>H346+I346+J346+K346</f>
        <v>1200</v>
      </c>
      <c r="M346" s="188">
        <v>62</v>
      </c>
      <c r="N346" s="174">
        <f>L346*M346</f>
        <v>74400</v>
      </c>
    </row>
    <row r="347" spans="1:14" ht="21">
      <c r="A347" s="181">
        <v>339</v>
      </c>
      <c r="B347" s="186" t="s">
        <v>1397</v>
      </c>
      <c r="C347" s="187" t="s">
        <v>1398</v>
      </c>
      <c r="D347" s="174">
        <v>985</v>
      </c>
      <c r="E347" s="174">
        <v>950</v>
      </c>
      <c r="F347" s="174">
        <v>901</v>
      </c>
      <c r="G347" s="183">
        <v>62</v>
      </c>
      <c r="H347" s="183">
        <v>300</v>
      </c>
      <c r="I347" s="183">
        <v>300</v>
      </c>
      <c r="J347" s="183">
        <v>300</v>
      </c>
      <c r="K347" s="183">
        <v>300</v>
      </c>
      <c r="L347" s="183">
        <f>H347+I347+J347+K347</f>
        <v>1200</v>
      </c>
      <c r="M347" s="188">
        <v>82</v>
      </c>
      <c r="N347" s="174">
        <f>L347*M347</f>
        <v>98400</v>
      </c>
    </row>
    <row r="348" spans="1:14" ht="21">
      <c r="A348" s="181">
        <v>340</v>
      </c>
      <c r="B348" s="186" t="s">
        <v>1399</v>
      </c>
      <c r="C348" s="187" t="s">
        <v>999</v>
      </c>
      <c r="D348" s="174">
        <v>136</v>
      </c>
      <c r="E348" s="174">
        <v>524</v>
      </c>
      <c r="F348" s="174">
        <v>369</v>
      </c>
      <c r="G348" s="174">
        <v>22</v>
      </c>
      <c r="H348" s="174">
        <v>100</v>
      </c>
      <c r="I348" s="174">
        <v>100</v>
      </c>
      <c r="J348" s="174">
        <v>100</v>
      </c>
      <c r="K348" s="183">
        <v>100</v>
      </c>
      <c r="L348" s="183">
        <f>H348+I348+J348+K348</f>
        <v>400</v>
      </c>
      <c r="M348" s="189">
        <v>72</v>
      </c>
      <c r="N348" s="174">
        <f>L348*M348</f>
        <v>28800</v>
      </c>
    </row>
    <row r="349" spans="1:14" ht="21">
      <c r="A349" s="181"/>
      <c r="B349" s="196" t="s">
        <v>1400</v>
      </c>
      <c r="C349" s="187"/>
      <c r="D349" s="174"/>
      <c r="E349" s="174"/>
      <c r="F349" s="174"/>
      <c r="G349" s="183"/>
      <c r="H349" s="183"/>
      <c r="I349" s="183"/>
      <c r="J349" s="183"/>
      <c r="K349" s="183"/>
      <c r="L349" s="183"/>
      <c r="M349" s="188"/>
      <c r="N349" s="174"/>
    </row>
    <row r="350" spans="1:14" ht="21">
      <c r="A350" s="181">
        <v>341</v>
      </c>
      <c r="B350" s="186" t="s">
        <v>1401</v>
      </c>
      <c r="C350" s="187" t="s">
        <v>1402</v>
      </c>
      <c r="D350" s="174">
        <v>5190</v>
      </c>
      <c r="E350" s="174">
        <v>6000</v>
      </c>
      <c r="F350" s="174">
        <v>6475</v>
      </c>
      <c r="G350" s="183">
        <v>1340</v>
      </c>
      <c r="H350" s="183">
        <v>1800</v>
      </c>
      <c r="I350" s="183">
        <v>1800</v>
      </c>
      <c r="J350" s="183">
        <v>1800</v>
      </c>
      <c r="K350" s="183">
        <v>1800</v>
      </c>
      <c r="L350" s="183">
        <f aca="true" t="shared" si="13" ref="L350:L390">H350+I350+J350+K350</f>
        <v>7200</v>
      </c>
      <c r="M350" s="188">
        <v>15.5</v>
      </c>
      <c r="N350" s="174">
        <f aca="true" t="shared" si="14" ref="N350:N391">L350*M350</f>
        <v>111600</v>
      </c>
    </row>
    <row r="351" spans="1:14" ht="21">
      <c r="A351" s="181">
        <v>342</v>
      </c>
      <c r="B351" s="186" t="s">
        <v>1403</v>
      </c>
      <c r="C351" s="187" t="s">
        <v>1402</v>
      </c>
      <c r="D351" s="174">
        <v>7214</v>
      </c>
      <c r="E351" s="174">
        <v>8802</v>
      </c>
      <c r="F351" s="174">
        <v>8250</v>
      </c>
      <c r="G351" s="183">
        <v>677</v>
      </c>
      <c r="H351" s="183">
        <v>2000</v>
      </c>
      <c r="I351" s="183">
        <v>2000</v>
      </c>
      <c r="J351" s="183">
        <v>2000</v>
      </c>
      <c r="K351" s="183">
        <v>2000</v>
      </c>
      <c r="L351" s="183">
        <f t="shared" si="13"/>
        <v>8000</v>
      </c>
      <c r="M351" s="188">
        <v>31.75</v>
      </c>
      <c r="N351" s="174">
        <f t="shared" si="14"/>
        <v>254000</v>
      </c>
    </row>
    <row r="352" spans="1:14" ht="21">
      <c r="A352" s="181">
        <v>343</v>
      </c>
      <c r="B352" s="186" t="s">
        <v>1404</v>
      </c>
      <c r="C352" s="187" t="s">
        <v>93</v>
      </c>
      <c r="D352" s="174">
        <v>2709</v>
      </c>
      <c r="E352" s="174">
        <v>3235</v>
      </c>
      <c r="F352" s="174">
        <v>3540</v>
      </c>
      <c r="G352" s="183">
        <v>1790</v>
      </c>
      <c r="H352" s="183">
        <v>1000</v>
      </c>
      <c r="I352" s="183">
        <v>1000</v>
      </c>
      <c r="J352" s="183">
        <v>1000</v>
      </c>
      <c r="K352" s="183">
        <v>1000</v>
      </c>
      <c r="L352" s="183">
        <f t="shared" si="13"/>
        <v>4000</v>
      </c>
      <c r="M352" s="188">
        <v>29</v>
      </c>
      <c r="N352" s="174">
        <f t="shared" si="14"/>
        <v>116000</v>
      </c>
    </row>
    <row r="353" spans="1:14" ht="21">
      <c r="A353" s="181">
        <v>344</v>
      </c>
      <c r="B353" s="186" t="s">
        <v>1405</v>
      </c>
      <c r="C353" s="187" t="s">
        <v>93</v>
      </c>
      <c r="D353" s="174"/>
      <c r="E353" s="174">
        <v>1572</v>
      </c>
      <c r="F353" s="174">
        <v>1546</v>
      </c>
      <c r="G353" s="183">
        <v>42</v>
      </c>
      <c r="H353" s="183">
        <v>500</v>
      </c>
      <c r="I353" s="183">
        <v>500</v>
      </c>
      <c r="J353" s="183">
        <v>500</v>
      </c>
      <c r="K353" s="183">
        <v>500</v>
      </c>
      <c r="L353" s="183">
        <f t="shared" si="13"/>
        <v>2000</v>
      </c>
      <c r="M353" s="188">
        <v>27</v>
      </c>
      <c r="N353" s="174">
        <f t="shared" si="14"/>
        <v>54000</v>
      </c>
    </row>
    <row r="354" spans="1:14" ht="21">
      <c r="A354" s="181">
        <v>345</v>
      </c>
      <c r="B354" s="186" t="s">
        <v>1406</v>
      </c>
      <c r="C354" s="187" t="s">
        <v>1407</v>
      </c>
      <c r="D354" s="174">
        <v>230</v>
      </c>
      <c r="E354" s="174">
        <v>180</v>
      </c>
      <c r="F354" s="174">
        <v>140</v>
      </c>
      <c r="G354" s="174">
        <v>240</v>
      </c>
      <c r="H354" s="174"/>
      <c r="I354" s="174"/>
      <c r="J354" s="174"/>
      <c r="K354" s="183"/>
      <c r="L354" s="183">
        <f t="shared" si="13"/>
        <v>0</v>
      </c>
      <c r="M354" s="189">
        <v>32</v>
      </c>
      <c r="N354" s="174">
        <f t="shared" si="14"/>
        <v>0</v>
      </c>
    </row>
    <row r="355" spans="1:14" ht="21">
      <c r="A355" s="181">
        <v>346</v>
      </c>
      <c r="B355" s="186" t="s">
        <v>1408</v>
      </c>
      <c r="C355" s="187" t="s">
        <v>1402</v>
      </c>
      <c r="D355" s="174">
        <v>102</v>
      </c>
      <c r="E355" s="174">
        <v>175</v>
      </c>
      <c r="F355" s="174">
        <v>127</v>
      </c>
      <c r="G355" s="183">
        <v>210</v>
      </c>
      <c r="H355" s="183"/>
      <c r="I355" s="183"/>
      <c r="J355" s="183"/>
      <c r="K355" s="183"/>
      <c r="L355" s="183">
        <f t="shared" si="13"/>
        <v>0</v>
      </c>
      <c r="M355" s="188">
        <v>44</v>
      </c>
      <c r="N355" s="174">
        <f t="shared" si="14"/>
        <v>0</v>
      </c>
    </row>
    <row r="356" spans="1:14" ht="21">
      <c r="A356" s="181">
        <v>347</v>
      </c>
      <c r="B356" s="186" t="s">
        <v>1409</v>
      </c>
      <c r="C356" s="187" t="s">
        <v>1163</v>
      </c>
      <c r="D356" s="174">
        <v>2400</v>
      </c>
      <c r="E356" s="174">
        <v>2450</v>
      </c>
      <c r="F356" s="174">
        <v>1800</v>
      </c>
      <c r="G356" s="183">
        <v>2800</v>
      </c>
      <c r="H356" s="183"/>
      <c r="I356" s="183">
        <v>1000</v>
      </c>
      <c r="J356" s="183"/>
      <c r="K356" s="183">
        <v>1000</v>
      </c>
      <c r="L356" s="183">
        <f t="shared" si="13"/>
        <v>2000</v>
      </c>
      <c r="M356" s="188">
        <v>8.5</v>
      </c>
      <c r="N356" s="174">
        <f t="shared" si="14"/>
        <v>17000</v>
      </c>
    </row>
    <row r="357" spans="1:14" ht="21">
      <c r="A357" s="181">
        <v>348</v>
      </c>
      <c r="B357" s="186" t="s">
        <v>1410</v>
      </c>
      <c r="C357" s="187" t="s">
        <v>1315</v>
      </c>
      <c r="D357" s="174">
        <v>2</v>
      </c>
      <c r="E357" s="174">
        <v>133</v>
      </c>
      <c r="F357" s="174">
        <v>114</v>
      </c>
      <c r="G357" s="183">
        <v>56</v>
      </c>
      <c r="H357" s="183"/>
      <c r="I357" s="183">
        <v>44</v>
      </c>
      <c r="J357" s="183"/>
      <c r="K357" s="183">
        <v>44</v>
      </c>
      <c r="L357" s="183">
        <f t="shared" si="13"/>
        <v>88</v>
      </c>
      <c r="M357" s="188">
        <v>95</v>
      </c>
      <c r="N357" s="174">
        <f t="shared" si="14"/>
        <v>8360</v>
      </c>
    </row>
    <row r="358" spans="1:14" ht="21">
      <c r="A358" s="181">
        <v>349</v>
      </c>
      <c r="B358" s="186" t="s">
        <v>1411</v>
      </c>
      <c r="C358" s="187" t="s">
        <v>1412</v>
      </c>
      <c r="D358" s="174">
        <v>141</v>
      </c>
      <c r="E358" s="174">
        <v>336</v>
      </c>
      <c r="F358" s="174">
        <v>403</v>
      </c>
      <c r="G358" s="183">
        <v>0</v>
      </c>
      <c r="H358" s="183">
        <v>240</v>
      </c>
      <c r="I358" s="183"/>
      <c r="J358" s="183">
        <v>240</v>
      </c>
      <c r="K358" s="183"/>
      <c r="L358" s="183">
        <f t="shared" si="13"/>
        <v>480</v>
      </c>
      <c r="M358" s="189">
        <v>80</v>
      </c>
      <c r="N358" s="174">
        <f t="shared" si="14"/>
        <v>38400</v>
      </c>
    </row>
    <row r="359" spans="1:14" ht="21">
      <c r="A359" s="181">
        <v>350</v>
      </c>
      <c r="B359" s="186" t="s">
        <v>1413</v>
      </c>
      <c r="C359" s="187" t="s">
        <v>1315</v>
      </c>
      <c r="D359" s="174"/>
      <c r="E359" s="174"/>
      <c r="F359" s="174">
        <v>21</v>
      </c>
      <c r="G359" s="183"/>
      <c r="H359" s="183">
        <v>24</v>
      </c>
      <c r="I359" s="183"/>
      <c r="J359" s="183"/>
      <c r="K359" s="183"/>
      <c r="L359" s="183">
        <f t="shared" si="13"/>
        <v>24</v>
      </c>
      <c r="M359" s="189">
        <v>374.5</v>
      </c>
      <c r="N359" s="174">
        <f t="shared" si="14"/>
        <v>8988</v>
      </c>
    </row>
    <row r="360" spans="1:14" ht="21">
      <c r="A360" s="181">
        <v>351</v>
      </c>
      <c r="B360" s="186" t="s">
        <v>1414</v>
      </c>
      <c r="C360" s="187" t="s">
        <v>1415</v>
      </c>
      <c r="D360" s="174"/>
      <c r="E360" s="174"/>
      <c r="F360" s="174">
        <v>1</v>
      </c>
      <c r="G360" s="183"/>
      <c r="H360" s="183">
        <v>2</v>
      </c>
      <c r="I360" s="183"/>
      <c r="J360" s="183"/>
      <c r="K360" s="183"/>
      <c r="L360" s="183">
        <f t="shared" si="13"/>
        <v>2</v>
      </c>
      <c r="M360" s="189">
        <v>700</v>
      </c>
      <c r="N360" s="174">
        <f t="shared" si="14"/>
        <v>1400</v>
      </c>
    </row>
    <row r="361" spans="1:14" ht="21">
      <c r="A361" s="181">
        <v>352</v>
      </c>
      <c r="B361" s="190" t="s">
        <v>1416</v>
      </c>
      <c r="C361" s="187" t="s">
        <v>1402</v>
      </c>
      <c r="D361" s="174"/>
      <c r="E361" s="174">
        <v>100</v>
      </c>
      <c r="F361" s="174">
        <v>110</v>
      </c>
      <c r="G361" s="174">
        <v>40</v>
      </c>
      <c r="H361" s="174"/>
      <c r="I361" s="174">
        <v>100</v>
      </c>
      <c r="J361" s="174"/>
      <c r="K361" s="174"/>
      <c r="L361" s="183">
        <f t="shared" si="13"/>
        <v>100</v>
      </c>
      <c r="M361" s="188">
        <v>33</v>
      </c>
      <c r="N361" s="174">
        <f t="shared" si="14"/>
        <v>3300</v>
      </c>
    </row>
    <row r="362" spans="1:14" ht="21">
      <c r="A362" s="181">
        <v>353</v>
      </c>
      <c r="B362" s="186" t="s">
        <v>1417</v>
      </c>
      <c r="C362" s="187" t="s">
        <v>1402</v>
      </c>
      <c r="D362" s="174">
        <v>810</v>
      </c>
      <c r="E362" s="174">
        <v>2175</v>
      </c>
      <c r="F362" s="174">
        <v>998</v>
      </c>
      <c r="G362" s="183">
        <v>240</v>
      </c>
      <c r="H362" s="183"/>
      <c r="I362" s="183">
        <v>500</v>
      </c>
      <c r="J362" s="183"/>
      <c r="K362" s="183">
        <v>500</v>
      </c>
      <c r="L362" s="183">
        <f t="shared" si="13"/>
        <v>1000</v>
      </c>
      <c r="M362" s="188">
        <v>32</v>
      </c>
      <c r="N362" s="174">
        <f t="shared" si="14"/>
        <v>32000</v>
      </c>
    </row>
    <row r="363" spans="1:14" ht="21">
      <c r="A363" s="181">
        <v>354</v>
      </c>
      <c r="B363" s="186" t="s">
        <v>1418</v>
      </c>
      <c r="C363" s="187" t="s">
        <v>1402</v>
      </c>
      <c r="D363" s="174">
        <v>46</v>
      </c>
      <c r="E363" s="174">
        <v>45</v>
      </c>
      <c r="F363" s="174">
        <v>65</v>
      </c>
      <c r="G363" s="183">
        <v>55</v>
      </c>
      <c r="H363" s="183"/>
      <c r="I363" s="183"/>
      <c r="J363" s="183"/>
      <c r="K363" s="183">
        <v>200</v>
      </c>
      <c r="L363" s="183">
        <f t="shared" si="13"/>
        <v>200</v>
      </c>
      <c r="M363" s="188">
        <v>27</v>
      </c>
      <c r="N363" s="174">
        <f t="shared" si="14"/>
        <v>5400</v>
      </c>
    </row>
    <row r="364" spans="1:14" ht="21">
      <c r="A364" s="181">
        <v>355</v>
      </c>
      <c r="B364" s="186" t="s">
        <v>1419</v>
      </c>
      <c r="C364" s="187" t="s">
        <v>1402</v>
      </c>
      <c r="D364" s="174">
        <v>2103</v>
      </c>
      <c r="E364" s="174">
        <v>2524</v>
      </c>
      <c r="F364" s="174">
        <v>2998</v>
      </c>
      <c r="G364" s="183">
        <v>685</v>
      </c>
      <c r="H364" s="183">
        <v>1000</v>
      </c>
      <c r="I364" s="183">
        <v>1000</v>
      </c>
      <c r="J364" s="183">
        <v>1000</v>
      </c>
      <c r="K364" s="183"/>
      <c r="L364" s="183">
        <f t="shared" si="13"/>
        <v>3000</v>
      </c>
      <c r="M364" s="188">
        <v>32</v>
      </c>
      <c r="N364" s="174">
        <f t="shared" si="14"/>
        <v>96000</v>
      </c>
    </row>
    <row r="365" spans="1:14" ht="21">
      <c r="A365" s="181">
        <v>356</v>
      </c>
      <c r="B365" s="186" t="s">
        <v>1420</v>
      </c>
      <c r="C365" s="187" t="s">
        <v>1402</v>
      </c>
      <c r="D365" s="174">
        <v>16</v>
      </c>
      <c r="E365" s="174">
        <v>108</v>
      </c>
      <c r="F365" s="174">
        <v>71</v>
      </c>
      <c r="G365" s="183">
        <v>9</v>
      </c>
      <c r="H365" s="183">
        <v>200</v>
      </c>
      <c r="I365" s="183"/>
      <c r="J365" s="183"/>
      <c r="K365" s="183"/>
      <c r="L365" s="183">
        <f t="shared" si="13"/>
        <v>200</v>
      </c>
      <c r="M365" s="188">
        <v>27</v>
      </c>
      <c r="N365" s="174">
        <f t="shared" si="14"/>
        <v>5400</v>
      </c>
    </row>
    <row r="366" spans="1:14" ht="21">
      <c r="A366" s="181">
        <v>357</v>
      </c>
      <c r="B366" s="186" t="s">
        <v>1421</v>
      </c>
      <c r="C366" s="187" t="s">
        <v>1402</v>
      </c>
      <c r="D366" s="174"/>
      <c r="E366" s="174"/>
      <c r="F366" s="174">
        <v>60</v>
      </c>
      <c r="G366" s="183">
        <v>440</v>
      </c>
      <c r="H366" s="183"/>
      <c r="I366" s="183"/>
      <c r="J366" s="183"/>
      <c r="K366" s="183"/>
      <c r="L366" s="183">
        <f t="shared" si="13"/>
        <v>0</v>
      </c>
      <c r="M366" s="188">
        <v>32</v>
      </c>
      <c r="N366" s="174">
        <f t="shared" si="14"/>
        <v>0</v>
      </c>
    </row>
    <row r="367" spans="1:14" ht="21">
      <c r="A367" s="181">
        <v>358</v>
      </c>
      <c r="B367" s="186" t="s">
        <v>1422</v>
      </c>
      <c r="C367" s="187" t="s">
        <v>1402</v>
      </c>
      <c r="D367" s="174">
        <v>1520</v>
      </c>
      <c r="E367" s="174">
        <v>1760</v>
      </c>
      <c r="F367" s="174">
        <v>1900</v>
      </c>
      <c r="G367" s="183">
        <v>300</v>
      </c>
      <c r="H367" s="183">
        <v>500</v>
      </c>
      <c r="I367" s="183">
        <v>500</v>
      </c>
      <c r="J367" s="183">
        <v>500</v>
      </c>
      <c r="K367" s="183">
        <v>500</v>
      </c>
      <c r="L367" s="183">
        <f t="shared" si="13"/>
        <v>2000</v>
      </c>
      <c r="M367" s="188">
        <v>27</v>
      </c>
      <c r="N367" s="174">
        <f t="shared" si="14"/>
        <v>54000</v>
      </c>
    </row>
    <row r="368" spans="1:14" ht="21">
      <c r="A368" s="181">
        <v>359</v>
      </c>
      <c r="B368" s="186" t="s">
        <v>1423</v>
      </c>
      <c r="C368" s="187" t="s">
        <v>1402</v>
      </c>
      <c r="D368" s="174">
        <v>60</v>
      </c>
      <c r="E368" s="174">
        <v>10</v>
      </c>
      <c r="F368" s="174">
        <v>120</v>
      </c>
      <c r="G368" s="183"/>
      <c r="H368" s="183">
        <v>200</v>
      </c>
      <c r="I368" s="183"/>
      <c r="J368" s="183"/>
      <c r="K368" s="183"/>
      <c r="L368" s="183">
        <f t="shared" si="13"/>
        <v>200</v>
      </c>
      <c r="M368" s="188">
        <v>32</v>
      </c>
      <c r="N368" s="174">
        <f t="shared" si="14"/>
        <v>6400</v>
      </c>
    </row>
    <row r="369" spans="1:14" ht="21">
      <c r="A369" s="181">
        <v>360</v>
      </c>
      <c r="B369" s="186" t="s">
        <v>1424</v>
      </c>
      <c r="C369" s="187" t="s">
        <v>1402</v>
      </c>
      <c r="D369" s="174">
        <v>320</v>
      </c>
      <c r="E369" s="174">
        <v>340</v>
      </c>
      <c r="F369" s="174">
        <v>300</v>
      </c>
      <c r="G369" s="183">
        <v>80</v>
      </c>
      <c r="H369" s="183"/>
      <c r="I369" s="183">
        <v>200</v>
      </c>
      <c r="J369" s="183"/>
      <c r="K369" s="183">
        <v>200</v>
      </c>
      <c r="L369" s="183">
        <f t="shared" si="13"/>
        <v>400</v>
      </c>
      <c r="M369" s="188">
        <v>27</v>
      </c>
      <c r="N369" s="174">
        <f t="shared" si="14"/>
        <v>10800</v>
      </c>
    </row>
    <row r="370" spans="1:14" ht="21">
      <c r="A370" s="181">
        <v>361</v>
      </c>
      <c r="B370" s="186" t="s">
        <v>1425</v>
      </c>
      <c r="C370" s="187" t="s">
        <v>1402</v>
      </c>
      <c r="D370" s="174">
        <v>210</v>
      </c>
      <c r="E370" s="174">
        <v>140</v>
      </c>
      <c r="F370" s="174">
        <v>240</v>
      </c>
      <c r="G370" s="183">
        <v>60</v>
      </c>
      <c r="H370" s="183"/>
      <c r="I370" s="183">
        <v>200</v>
      </c>
      <c r="J370" s="183"/>
      <c r="K370" s="183"/>
      <c r="L370" s="183">
        <f t="shared" si="13"/>
        <v>200</v>
      </c>
      <c r="M370" s="188">
        <v>27</v>
      </c>
      <c r="N370" s="174">
        <f t="shared" si="14"/>
        <v>5400</v>
      </c>
    </row>
    <row r="371" spans="1:14" ht="21">
      <c r="A371" s="181">
        <v>362</v>
      </c>
      <c r="B371" s="186" t="s">
        <v>1426</v>
      </c>
      <c r="C371" s="187" t="s">
        <v>1402</v>
      </c>
      <c r="D371" s="174">
        <v>7728</v>
      </c>
      <c r="E371" s="174">
        <v>8245</v>
      </c>
      <c r="F371" s="174">
        <v>8117</v>
      </c>
      <c r="G371" s="183">
        <v>1270</v>
      </c>
      <c r="H371" s="183">
        <v>1200</v>
      </c>
      <c r="I371" s="183">
        <v>2400</v>
      </c>
      <c r="J371" s="183">
        <v>2400</v>
      </c>
      <c r="K371" s="183">
        <v>2400</v>
      </c>
      <c r="L371" s="183">
        <f t="shared" si="13"/>
        <v>8400</v>
      </c>
      <c r="M371" s="188">
        <v>15.5</v>
      </c>
      <c r="N371" s="174">
        <f t="shared" si="14"/>
        <v>130200</v>
      </c>
    </row>
    <row r="372" spans="1:14" ht="21">
      <c r="A372" s="181">
        <v>363</v>
      </c>
      <c r="B372" s="186" t="s">
        <v>1427</v>
      </c>
      <c r="C372" s="187" t="s">
        <v>1402</v>
      </c>
      <c r="D372" s="174">
        <v>51</v>
      </c>
      <c r="E372" s="174">
        <v>34</v>
      </c>
      <c r="F372" s="174">
        <v>62</v>
      </c>
      <c r="G372" s="183">
        <v>383</v>
      </c>
      <c r="H372" s="183"/>
      <c r="I372" s="183"/>
      <c r="J372" s="183"/>
      <c r="K372" s="183"/>
      <c r="L372" s="183">
        <f t="shared" si="13"/>
        <v>0</v>
      </c>
      <c r="M372" s="188">
        <v>32</v>
      </c>
      <c r="N372" s="174">
        <f t="shared" si="14"/>
        <v>0</v>
      </c>
    </row>
    <row r="373" spans="1:14" ht="21">
      <c r="A373" s="181">
        <v>364</v>
      </c>
      <c r="B373" s="186" t="s">
        <v>1428</v>
      </c>
      <c r="C373" s="187" t="s">
        <v>1402</v>
      </c>
      <c r="D373" s="174">
        <v>153</v>
      </c>
      <c r="E373" s="174">
        <v>37</v>
      </c>
      <c r="F373" s="174">
        <v>67</v>
      </c>
      <c r="G373" s="183">
        <v>138</v>
      </c>
      <c r="H373" s="183"/>
      <c r="I373" s="183">
        <v>200</v>
      </c>
      <c r="J373" s="183"/>
      <c r="K373" s="183"/>
      <c r="L373" s="183">
        <f t="shared" si="13"/>
        <v>200</v>
      </c>
      <c r="M373" s="188">
        <v>27</v>
      </c>
      <c r="N373" s="174">
        <f t="shared" si="14"/>
        <v>5400</v>
      </c>
    </row>
    <row r="374" spans="1:14" ht="21">
      <c r="A374" s="181">
        <v>365</v>
      </c>
      <c r="B374" s="190" t="s">
        <v>1429</v>
      </c>
      <c r="C374" s="187" t="s">
        <v>1402</v>
      </c>
      <c r="D374" s="174"/>
      <c r="E374" s="174"/>
      <c r="F374" s="174">
        <v>20</v>
      </c>
      <c r="G374" s="174">
        <v>10</v>
      </c>
      <c r="H374" s="174"/>
      <c r="I374" s="174"/>
      <c r="J374" s="174"/>
      <c r="K374" s="174">
        <v>20</v>
      </c>
      <c r="L374" s="183">
        <f t="shared" si="13"/>
        <v>20</v>
      </c>
      <c r="M374" s="188">
        <v>425</v>
      </c>
      <c r="N374" s="174">
        <f t="shared" si="14"/>
        <v>8500</v>
      </c>
    </row>
    <row r="375" spans="1:14" ht="21">
      <c r="A375" s="181">
        <v>366</v>
      </c>
      <c r="B375" s="186" t="s">
        <v>1430</v>
      </c>
      <c r="C375" s="187" t="s">
        <v>1315</v>
      </c>
      <c r="D375" s="174"/>
      <c r="E375" s="174">
        <v>6</v>
      </c>
      <c r="F375" s="174">
        <v>16</v>
      </c>
      <c r="G375" s="183"/>
      <c r="H375" s="183">
        <v>24</v>
      </c>
      <c r="I375" s="183"/>
      <c r="J375" s="183"/>
      <c r="K375" s="183"/>
      <c r="L375" s="183">
        <f t="shared" si="13"/>
        <v>24</v>
      </c>
      <c r="M375" s="188">
        <v>32.1</v>
      </c>
      <c r="N375" s="174">
        <f t="shared" si="14"/>
        <v>770.4000000000001</v>
      </c>
    </row>
    <row r="376" spans="1:14" ht="21">
      <c r="A376" s="181">
        <v>367</v>
      </c>
      <c r="B376" s="186" t="s">
        <v>1431</v>
      </c>
      <c r="C376" s="187" t="s">
        <v>1315</v>
      </c>
      <c r="D376" s="174"/>
      <c r="E376" s="174"/>
      <c r="F376" s="174"/>
      <c r="G376" s="174"/>
      <c r="H376" s="174"/>
      <c r="I376" s="174"/>
      <c r="J376" s="174"/>
      <c r="K376" s="174"/>
      <c r="L376" s="183">
        <f t="shared" si="13"/>
        <v>0</v>
      </c>
      <c r="M376" s="188">
        <v>450</v>
      </c>
      <c r="N376" s="174">
        <f t="shared" si="14"/>
        <v>0</v>
      </c>
    </row>
    <row r="377" spans="1:14" ht="21">
      <c r="A377" s="181">
        <v>368</v>
      </c>
      <c r="B377" s="186" t="s">
        <v>1432</v>
      </c>
      <c r="C377" s="187" t="s">
        <v>91</v>
      </c>
      <c r="D377" s="174"/>
      <c r="E377" s="174">
        <v>14</v>
      </c>
      <c r="F377" s="174">
        <v>15</v>
      </c>
      <c r="G377" s="183">
        <v>6</v>
      </c>
      <c r="H377" s="183"/>
      <c r="I377" s="183">
        <v>10</v>
      </c>
      <c r="J377" s="183"/>
      <c r="K377" s="183"/>
      <c r="L377" s="183">
        <f t="shared" si="13"/>
        <v>10</v>
      </c>
      <c r="M377" s="188">
        <v>690</v>
      </c>
      <c r="N377" s="174">
        <f t="shared" si="14"/>
        <v>6900</v>
      </c>
    </row>
    <row r="378" spans="1:14" ht="21">
      <c r="A378" s="181">
        <v>369</v>
      </c>
      <c r="B378" s="186" t="s">
        <v>1432</v>
      </c>
      <c r="C378" s="187" t="s">
        <v>1407</v>
      </c>
      <c r="D378" s="174"/>
      <c r="E378" s="174">
        <v>37</v>
      </c>
      <c r="F378" s="174">
        <v>74</v>
      </c>
      <c r="G378" s="183"/>
      <c r="H378" s="183">
        <v>60</v>
      </c>
      <c r="I378" s="183"/>
      <c r="J378" s="183">
        <v>60</v>
      </c>
      <c r="K378" s="183"/>
      <c r="L378" s="183">
        <f t="shared" si="13"/>
        <v>120</v>
      </c>
      <c r="M378" s="188">
        <v>89</v>
      </c>
      <c r="N378" s="174">
        <f t="shared" si="14"/>
        <v>10680</v>
      </c>
    </row>
    <row r="379" spans="1:14" ht="21">
      <c r="A379" s="181">
        <v>370</v>
      </c>
      <c r="B379" s="186" t="s">
        <v>1433</v>
      </c>
      <c r="C379" s="187" t="s">
        <v>85</v>
      </c>
      <c r="D379" s="174">
        <v>26</v>
      </c>
      <c r="E379" s="174">
        <v>17</v>
      </c>
      <c r="F379" s="174">
        <v>16</v>
      </c>
      <c r="G379" s="183">
        <v>3</v>
      </c>
      <c r="H379" s="183">
        <v>24</v>
      </c>
      <c r="I379" s="183"/>
      <c r="J379" s="183"/>
      <c r="K379" s="183"/>
      <c r="L379" s="183">
        <f t="shared" si="13"/>
        <v>24</v>
      </c>
      <c r="M379" s="188">
        <v>13.54</v>
      </c>
      <c r="N379" s="174">
        <f t="shared" si="14"/>
        <v>324.96</v>
      </c>
    </row>
    <row r="380" spans="1:14" ht="21">
      <c r="A380" s="181">
        <v>371</v>
      </c>
      <c r="B380" s="186" t="s">
        <v>1434</v>
      </c>
      <c r="C380" s="187" t="s">
        <v>93</v>
      </c>
      <c r="D380" s="174">
        <v>150</v>
      </c>
      <c r="E380" s="174">
        <v>210</v>
      </c>
      <c r="F380" s="174">
        <v>100</v>
      </c>
      <c r="G380" s="183">
        <v>10</v>
      </c>
      <c r="H380" s="183">
        <v>50</v>
      </c>
      <c r="I380" s="183"/>
      <c r="J380" s="183">
        <v>50</v>
      </c>
      <c r="K380" s="183"/>
      <c r="L380" s="183">
        <f t="shared" si="13"/>
        <v>100</v>
      </c>
      <c r="M380" s="188">
        <v>340.26</v>
      </c>
      <c r="N380" s="174">
        <f t="shared" si="14"/>
        <v>34026</v>
      </c>
    </row>
    <row r="381" spans="1:14" ht="21">
      <c r="A381" s="181">
        <v>372</v>
      </c>
      <c r="B381" s="190" t="s">
        <v>1435</v>
      </c>
      <c r="C381" s="187" t="s">
        <v>1180</v>
      </c>
      <c r="D381" s="174"/>
      <c r="E381" s="174">
        <v>672</v>
      </c>
      <c r="F381" s="174">
        <v>1408</v>
      </c>
      <c r="G381" s="174"/>
      <c r="H381" s="174">
        <v>500</v>
      </c>
      <c r="I381" s="174">
        <v>500</v>
      </c>
      <c r="J381" s="174"/>
      <c r="K381" s="174">
        <v>500</v>
      </c>
      <c r="L381" s="183">
        <f t="shared" si="13"/>
        <v>1500</v>
      </c>
      <c r="M381" s="188">
        <v>25</v>
      </c>
      <c r="N381" s="174">
        <f t="shared" si="14"/>
        <v>37500</v>
      </c>
    </row>
    <row r="382" spans="1:14" ht="21">
      <c r="A382" s="181">
        <v>373</v>
      </c>
      <c r="B382" s="190" t="s">
        <v>1436</v>
      </c>
      <c r="C382" s="187" t="s">
        <v>1407</v>
      </c>
      <c r="D382" s="174"/>
      <c r="E382" s="174"/>
      <c r="F382" s="174">
        <v>40</v>
      </c>
      <c r="G382" s="174">
        <v>120</v>
      </c>
      <c r="H382" s="174"/>
      <c r="I382" s="174"/>
      <c r="J382" s="174">
        <v>100</v>
      </c>
      <c r="K382" s="174"/>
      <c r="L382" s="183">
        <f t="shared" si="13"/>
        <v>100</v>
      </c>
      <c r="M382" s="188">
        <v>194</v>
      </c>
      <c r="N382" s="174">
        <f t="shared" si="14"/>
        <v>19400</v>
      </c>
    </row>
    <row r="383" spans="1:14" ht="21">
      <c r="A383" s="181">
        <v>374</v>
      </c>
      <c r="B383" s="186" t="s">
        <v>1437</v>
      </c>
      <c r="C383" s="187" t="s">
        <v>1190</v>
      </c>
      <c r="D383" s="174">
        <v>1624</v>
      </c>
      <c r="E383" s="174">
        <v>1892</v>
      </c>
      <c r="F383" s="174">
        <v>760</v>
      </c>
      <c r="G383" s="183">
        <v>500</v>
      </c>
      <c r="H383" s="183"/>
      <c r="I383" s="183">
        <v>500</v>
      </c>
      <c r="J383" s="183"/>
      <c r="K383" s="183">
        <v>500</v>
      </c>
      <c r="L383" s="183">
        <f t="shared" si="13"/>
        <v>1000</v>
      </c>
      <c r="M383" s="188">
        <v>15</v>
      </c>
      <c r="N383" s="174">
        <f t="shared" si="14"/>
        <v>15000</v>
      </c>
    </row>
    <row r="384" spans="1:14" ht="21">
      <c r="A384" s="181">
        <v>375</v>
      </c>
      <c r="B384" s="186" t="s">
        <v>1438</v>
      </c>
      <c r="C384" s="187" t="s">
        <v>1315</v>
      </c>
      <c r="D384" s="174">
        <v>164</v>
      </c>
      <c r="E384" s="174">
        <v>320</v>
      </c>
      <c r="F384" s="174">
        <v>493</v>
      </c>
      <c r="G384" s="183">
        <v>93</v>
      </c>
      <c r="H384" s="183">
        <v>100</v>
      </c>
      <c r="I384" s="183">
        <v>100</v>
      </c>
      <c r="J384" s="183">
        <v>100</v>
      </c>
      <c r="K384" s="183">
        <v>100</v>
      </c>
      <c r="L384" s="183">
        <f t="shared" si="13"/>
        <v>400</v>
      </c>
      <c r="M384" s="188">
        <v>82</v>
      </c>
      <c r="N384" s="174">
        <f t="shared" si="14"/>
        <v>32800</v>
      </c>
    </row>
    <row r="385" spans="1:14" ht="21">
      <c r="A385" s="181">
        <v>376</v>
      </c>
      <c r="B385" s="186" t="s">
        <v>1439</v>
      </c>
      <c r="C385" s="187" t="s">
        <v>1440</v>
      </c>
      <c r="D385" s="174"/>
      <c r="E385" s="174"/>
      <c r="F385" s="174">
        <v>3</v>
      </c>
      <c r="G385" s="183">
        <v>4</v>
      </c>
      <c r="H385" s="183"/>
      <c r="I385" s="183"/>
      <c r="J385" s="183"/>
      <c r="K385" s="183"/>
      <c r="L385" s="183">
        <f t="shared" si="13"/>
        <v>0</v>
      </c>
      <c r="M385" s="188">
        <v>670</v>
      </c>
      <c r="N385" s="174">
        <f t="shared" si="14"/>
        <v>0</v>
      </c>
    </row>
    <row r="386" spans="1:14" ht="21">
      <c r="A386" s="181">
        <v>377</v>
      </c>
      <c r="B386" s="186" t="s">
        <v>1441</v>
      </c>
      <c r="C386" s="187" t="s">
        <v>1315</v>
      </c>
      <c r="D386" s="174">
        <v>2941</v>
      </c>
      <c r="E386" s="174">
        <v>3694</v>
      </c>
      <c r="F386" s="174">
        <v>3305</v>
      </c>
      <c r="G386" s="183">
        <v>549</v>
      </c>
      <c r="H386" s="183">
        <v>1000</v>
      </c>
      <c r="I386" s="183">
        <v>1000</v>
      </c>
      <c r="J386" s="183">
        <v>1000</v>
      </c>
      <c r="K386" s="183">
        <v>1000</v>
      </c>
      <c r="L386" s="183">
        <f t="shared" si="13"/>
        <v>4000</v>
      </c>
      <c r="M386" s="188">
        <v>27.82</v>
      </c>
      <c r="N386" s="174">
        <f t="shared" si="14"/>
        <v>111280</v>
      </c>
    </row>
    <row r="387" spans="1:14" ht="21">
      <c r="A387" s="181">
        <v>378</v>
      </c>
      <c r="B387" s="186" t="s">
        <v>1442</v>
      </c>
      <c r="C387" s="187" t="s">
        <v>91</v>
      </c>
      <c r="D387" s="174">
        <v>20</v>
      </c>
      <c r="E387" s="174">
        <v>4</v>
      </c>
      <c r="F387" s="174">
        <v>12</v>
      </c>
      <c r="G387" s="183">
        <v>24</v>
      </c>
      <c r="H387" s="183"/>
      <c r="I387" s="183"/>
      <c r="J387" s="183"/>
      <c r="K387" s="183"/>
      <c r="L387" s="183">
        <f t="shared" si="13"/>
        <v>0</v>
      </c>
      <c r="M387" s="188">
        <v>115</v>
      </c>
      <c r="N387" s="174">
        <f t="shared" si="14"/>
        <v>0</v>
      </c>
    </row>
    <row r="388" spans="1:14" ht="21">
      <c r="A388" s="181">
        <v>379</v>
      </c>
      <c r="B388" s="186" t="s">
        <v>1443</v>
      </c>
      <c r="C388" s="187" t="s">
        <v>1402</v>
      </c>
      <c r="D388" s="174">
        <v>3060</v>
      </c>
      <c r="E388" s="174">
        <v>2542</v>
      </c>
      <c r="F388" s="174">
        <v>1600</v>
      </c>
      <c r="G388" s="183">
        <v>1050</v>
      </c>
      <c r="H388" s="183"/>
      <c r="I388" s="183">
        <v>1200</v>
      </c>
      <c r="J388" s="183"/>
      <c r="K388" s="183"/>
      <c r="L388" s="183">
        <f t="shared" si="13"/>
        <v>1200</v>
      </c>
      <c r="M388" s="188">
        <v>16</v>
      </c>
      <c r="N388" s="174">
        <f t="shared" si="14"/>
        <v>19200</v>
      </c>
    </row>
    <row r="389" spans="1:14" ht="21">
      <c r="A389" s="181">
        <v>380</v>
      </c>
      <c r="B389" s="186" t="s">
        <v>1444</v>
      </c>
      <c r="C389" s="187" t="s">
        <v>1402</v>
      </c>
      <c r="D389" s="174">
        <v>220</v>
      </c>
      <c r="E389" s="174">
        <v>150</v>
      </c>
      <c r="F389" s="174">
        <v>240</v>
      </c>
      <c r="G389" s="183">
        <v>190</v>
      </c>
      <c r="H389" s="183"/>
      <c r="I389" s="183">
        <v>200</v>
      </c>
      <c r="J389" s="183"/>
      <c r="K389" s="183"/>
      <c r="L389" s="183">
        <f t="shared" si="13"/>
        <v>200</v>
      </c>
      <c r="M389" s="188">
        <v>29</v>
      </c>
      <c r="N389" s="174">
        <f t="shared" si="14"/>
        <v>5800</v>
      </c>
    </row>
    <row r="390" spans="1:14" ht="21">
      <c r="A390" s="181">
        <v>381</v>
      </c>
      <c r="B390" s="186" t="s">
        <v>1445</v>
      </c>
      <c r="C390" s="195">
        <v>100</v>
      </c>
      <c r="D390" s="174"/>
      <c r="E390" s="174"/>
      <c r="F390" s="174">
        <v>1</v>
      </c>
      <c r="G390" s="174">
        <v>3</v>
      </c>
      <c r="H390" s="174"/>
      <c r="I390" s="174"/>
      <c r="J390" s="174"/>
      <c r="K390" s="183"/>
      <c r="L390" s="183">
        <f t="shared" si="13"/>
        <v>0</v>
      </c>
      <c r="M390" s="189">
        <v>18.99</v>
      </c>
      <c r="N390" s="174">
        <f t="shared" si="14"/>
        <v>0</v>
      </c>
    </row>
    <row r="391" spans="1:14" ht="21">
      <c r="A391" s="181">
        <v>382</v>
      </c>
      <c r="B391" s="186" t="s">
        <v>1446</v>
      </c>
      <c r="C391" s="195">
        <v>24</v>
      </c>
      <c r="D391" s="174"/>
      <c r="E391" s="174"/>
      <c r="F391" s="174">
        <v>2</v>
      </c>
      <c r="G391" s="174"/>
      <c r="H391" s="174">
        <v>2</v>
      </c>
      <c r="I391" s="174"/>
      <c r="J391" s="174"/>
      <c r="K391" s="183"/>
      <c r="L391" s="183">
        <v>2</v>
      </c>
      <c r="M391" s="189">
        <v>3599.48</v>
      </c>
      <c r="N391" s="174">
        <f t="shared" si="14"/>
        <v>7198.96</v>
      </c>
    </row>
    <row r="392" spans="1:14" ht="21">
      <c r="A392" s="181"/>
      <c r="B392" s="196" t="s">
        <v>1447</v>
      </c>
      <c r="C392" s="187"/>
      <c r="D392" s="174"/>
      <c r="E392" s="174"/>
      <c r="F392" s="174"/>
      <c r="G392" s="183"/>
      <c r="H392" s="183"/>
      <c r="I392" s="183"/>
      <c r="J392" s="183"/>
      <c r="K392" s="183"/>
      <c r="L392" s="183"/>
      <c r="M392" s="188"/>
      <c r="N392" s="174"/>
    </row>
    <row r="393" spans="1:14" ht="21">
      <c r="A393" s="181">
        <v>383</v>
      </c>
      <c r="B393" s="186" t="s">
        <v>1448</v>
      </c>
      <c r="C393" s="187" t="s">
        <v>1449</v>
      </c>
      <c r="D393" s="174">
        <v>6042</v>
      </c>
      <c r="E393" s="174">
        <v>6000</v>
      </c>
      <c r="F393" s="174">
        <v>5600</v>
      </c>
      <c r="G393" s="174">
        <v>142</v>
      </c>
      <c r="H393" s="174">
        <v>2000</v>
      </c>
      <c r="I393" s="183"/>
      <c r="J393" s="183">
        <v>2000</v>
      </c>
      <c r="K393" s="183">
        <v>2000</v>
      </c>
      <c r="L393" s="183">
        <f aca="true" t="shared" si="15" ref="L393:L398">H393+I393+J393+K393</f>
        <v>6000</v>
      </c>
      <c r="M393" s="188">
        <v>8</v>
      </c>
      <c r="N393" s="174">
        <f aca="true" t="shared" si="16" ref="N393:N399">L393*M393</f>
        <v>48000</v>
      </c>
    </row>
    <row r="394" spans="1:14" ht="21">
      <c r="A394" s="181">
        <v>384</v>
      </c>
      <c r="B394" s="186" t="s">
        <v>1450</v>
      </c>
      <c r="C394" s="187" t="s">
        <v>1451</v>
      </c>
      <c r="D394" s="174">
        <v>6500</v>
      </c>
      <c r="E394" s="174"/>
      <c r="F394" s="174">
        <v>68</v>
      </c>
      <c r="G394" s="174">
        <v>7000</v>
      </c>
      <c r="H394" s="174"/>
      <c r="I394" s="183"/>
      <c r="J394" s="183"/>
      <c r="K394" s="183"/>
      <c r="L394" s="183">
        <f t="shared" si="15"/>
        <v>0</v>
      </c>
      <c r="M394" s="188">
        <v>300</v>
      </c>
      <c r="N394" s="174">
        <f t="shared" si="16"/>
        <v>0</v>
      </c>
    </row>
    <row r="395" spans="1:14" ht="21">
      <c r="A395" s="181">
        <v>385</v>
      </c>
      <c r="B395" s="186" t="s">
        <v>1452</v>
      </c>
      <c r="C395" s="187" t="s">
        <v>1451</v>
      </c>
      <c r="D395" s="174">
        <v>3100</v>
      </c>
      <c r="E395" s="174"/>
      <c r="F395" s="174">
        <v>71</v>
      </c>
      <c r="G395" s="174">
        <v>2600</v>
      </c>
      <c r="H395" s="174"/>
      <c r="I395" s="183">
        <v>50</v>
      </c>
      <c r="J395" s="183"/>
      <c r="K395" s="183"/>
      <c r="L395" s="183">
        <f t="shared" si="15"/>
        <v>50</v>
      </c>
      <c r="M395" s="188">
        <v>300</v>
      </c>
      <c r="N395" s="174">
        <f t="shared" si="16"/>
        <v>15000</v>
      </c>
    </row>
    <row r="396" spans="1:14" ht="21">
      <c r="A396" s="181">
        <v>386</v>
      </c>
      <c r="B396" s="186" t="s">
        <v>1453</v>
      </c>
      <c r="C396" s="187" t="s">
        <v>1220</v>
      </c>
      <c r="D396" s="174">
        <v>4310</v>
      </c>
      <c r="E396" s="174">
        <v>4150</v>
      </c>
      <c r="F396" s="174">
        <v>3980</v>
      </c>
      <c r="G396" s="183">
        <v>1310</v>
      </c>
      <c r="H396" s="183"/>
      <c r="I396" s="183">
        <v>2000</v>
      </c>
      <c r="J396" s="183"/>
      <c r="K396" s="183">
        <v>2000</v>
      </c>
      <c r="L396" s="183">
        <f t="shared" si="15"/>
        <v>4000</v>
      </c>
      <c r="M396" s="188">
        <v>9.38</v>
      </c>
      <c r="N396" s="174">
        <f t="shared" si="16"/>
        <v>37520</v>
      </c>
    </row>
    <row r="397" spans="1:14" ht="21">
      <c r="A397" s="181">
        <v>387</v>
      </c>
      <c r="B397" s="186" t="s">
        <v>1454</v>
      </c>
      <c r="C397" s="187" t="s">
        <v>1455</v>
      </c>
      <c r="D397" s="174"/>
      <c r="E397" s="174"/>
      <c r="F397" s="174">
        <v>380</v>
      </c>
      <c r="G397" s="174">
        <v>20</v>
      </c>
      <c r="H397" s="174">
        <v>100</v>
      </c>
      <c r="I397" s="174">
        <v>100</v>
      </c>
      <c r="J397" s="174">
        <v>100</v>
      </c>
      <c r="K397" s="183">
        <v>100</v>
      </c>
      <c r="L397" s="183">
        <f t="shared" si="15"/>
        <v>400</v>
      </c>
      <c r="M397" s="188">
        <v>83.46</v>
      </c>
      <c r="N397" s="174">
        <f t="shared" si="16"/>
        <v>33384</v>
      </c>
    </row>
    <row r="398" spans="1:14" ht="21">
      <c r="A398" s="181">
        <v>388</v>
      </c>
      <c r="B398" s="186" t="s">
        <v>1456</v>
      </c>
      <c r="C398" s="187" t="s">
        <v>1457</v>
      </c>
      <c r="D398" s="174">
        <v>6600</v>
      </c>
      <c r="E398" s="174">
        <v>1400</v>
      </c>
      <c r="F398" s="174">
        <v>1950</v>
      </c>
      <c r="G398" s="174">
        <v>200</v>
      </c>
      <c r="H398" s="174">
        <v>2000</v>
      </c>
      <c r="I398" s="183"/>
      <c r="J398" s="183">
        <v>2000</v>
      </c>
      <c r="K398" s="183"/>
      <c r="L398" s="183">
        <f t="shared" si="15"/>
        <v>4000</v>
      </c>
      <c r="M398" s="188">
        <v>10</v>
      </c>
      <c r="N398" s="174">
        <f t="shared" si="16"/>
        <v>40000</v>
      </c>
    </row>
    <row r="399" spans="1:14" ht="21">
      <c r="A399" s="181">
        <v>389</v>
      </c>
      <c r="B399" s="190" t="s">
        <v>1458</v>
      </c>
      <c r="C399" s="181" t="s">
        <v>7</v>
      </c>
      <c r="D399" s="190"/>
      <c r="E399" s="190"/>
      <c r="F399" s="190">
        <v>30</v>
      </c>
      <c r="G399" s="190">
        <v>30</v>
      </c>
      <c r="H399" s="190"/>
      <c r="I399" s="190"/>
      <c r="J399" s="190">
        <v>30</v>
      </c>
      <c r="K399" s="190"/>
      <c r="L399" s="183">
        <v>30</v>
      </c>
      <c r="M399" s="188">
        <v>1926</v>
      </c>
      <c r="N399" s="174">
        <f t="shared" si="16"/>
        <v>57780</v>
      </c>
    </row>
    <row r="400" spans="1:14" ht="21">
      <c r="A400" s="198"/>
      <c r="B400" s="199"/>
      <c r="C400" s="200"/>
      <c r="D400" s="201"/>
      <c r="E400" s="201"/>
      <c r="F400" s="201"/>
      <c r="G400" s="202"/>
      <c r="H400" s="202"/>
      <c r="I400" s="202"/>
      <c r="J400" s="203"/>
      <c r="K400" s="203"/>
      <c r="L400" s="201"/>
      <c r="M400" s="204" t="s">
        <v>972</v>
      </c>
      <c r="N400" s="204">
        <f>SUM(N5:N399)</f>
        <v>26866367.119999997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8.8515625" style="232" customWidth="1"/>
    <col min="2" max="2" width="8.8515625" style="59" customWidth="1"/>
    <col min="3" max="5" width="8.8515625" style="232" customWidth="1"/>
    <col min="6" max="6" width="8.8515625" style="231" customWidth="1"/>
    <col min="7" max="14" width="8.8515625" style="232" customWidth="1"/>
    <col min="15" max="16384" width="8.8515625" style="59" customWidth="1"/>
  </cols>
  <sheetData>
    <row r="1" spans="1:14" s="211" customFormat="1" ht="23.25">
      <c r="A1" s="424" t="s">
        <v>1459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</row>
    <row r="2" spans="1:14" s="217" customFormat="1" ht="23.25">
      <c r="A2" s="212" t="s">
        <v>196</v>
      </c>
      <c r="B2" s="213" t="s">
        <v>969</v>
      </c>
      <c r="C2" s="212" t="s">
        <v>1460</v>
      </c>
      <c r="D2" s="425" t="s">
        <v>470</v>
      </c>
      <c r="E2" s="426"/>
      <c r="F2" s="427"/>
      <c r="G2" s="212" t="s">
        <v>1461</v>
      </c>
      <c r="H2" s="212" t="s">
        <v>971</v>
      </c>
      <c r="I2" s="212" t="s">
        <v>971</v>
      </c>
      <c r="J2" s="214" t="s">
        <v>971</v>
      </c>
      <c r="K2" s="215" t="s">
        <v>971</v>
      </c>
      <c r="L2" s="212" t="s">
        <v>972</v>
      </c>
      <c r="M2" s="216" t="s">
        <v>973</v>
      </c>
      <c r="N2" s="216" t="s">
        <v>659</v>
      </c>
    </row>
    <row r="3" spans="1:14" s="217" customFormat="1" ht="23.25">
      <c r="A3" s="218"/>
      <c r="C3" s="218" t="s">
        <v>1462</v>
      </c>
      <c r="D3" s="219" t="s">
        <v>974</v>
      </c>
      <c r="E3" s="216" t="s">
        <v>975</v>
      </c>
      <c r="F3" s="220" t="s">
        <v>660</v>
      </c>
      <c r="G3" s="221"/>
      <c r="H3" s="218" t="s">
        <v>977</v>
      </c>
      <c r="I3" s="218" t="s">
        <v>978</v>
      </c>
      <c r="J3" s="222" t="s">
        <v>979</v>
      </c>
      <c r="K3" s="223" t="s">
        <v>980</v>
      </c>
      <c r="L3" s="218"/>
      <c r="M3" s="224" t="s">
        <v>981</v>
      </c>
      <c r="N3" s="224" t="s">
        <v>664</v>
      </c>
    </row>
    <row r="4" spans="1:14" ht="23.25">
      <c r="A4" s="87">
        <v>1</v>
      </c>
      <c r="B4" s="67" t="s">
        <v>1463</v>
      </c>
      <c r="C4" s="87" t="s">
        <v>1464</v>
      </c>
      <c r="D4" s="87">
        <v>100</v>
      </c>
      <c r="E4" s="87">
        <v>150</v>
      </c>
      <c r="F4" s="225">
        <v>60</v>
      </c>
      <c r="G4" s="87">
        <v>20</v>
      </c>
      <c r="H4" s="87">
        <v>100</v>
      </c>
      <c r="I4" s="87"/>
      <c r="J4" s="87"/>
      <c r="K4" s="87"/>
      <c r="L4" s="87">
        <f aca="true" t="shared" si="0" ref="L4:L67">SUM(H4:K4)</f>
        <v>100</v>
      </c>
      <c r="M4" s="87">
        <v>38</v>
      </c>
      <c r="N4" s="225">
        <f aca="true" t="shared" si="1" ref="N4:N67">L4*M4</f>
        <v>3800</v>
      </c>
    </row>
    <row r="5" spans="1:14" ht="23.25">
      <c r="A5" s="87"/>
      <c r="B5" s="67"/>
      <c r="C5" s="87" t="s">
        <v>1465</v>
      </c>
      <c r="D5" s="87" t="s">
        <v>1005</v>
      </c>
      <c r="E5" s="87">
        <v>70</v>
      </c>
      <c r="F5" s="225">
        <v>100</v>
      </c>
      <c r="G5" s="87">
        <v>16</v>
      </c>
      <c r="H5" s="87">
        <v>100</v>
      </c>
      <c r="I5" s="87"/>
      <c r="J5" s="87"/>
      <c r="K5" s="87"/>
      <c r="L5" s="87">
        <f t="shared" si="0"/>
        <v>100</v>
      </c>
      <c r="M5" s="87">
        <v>38</v>
      </c>
      <c r="N5" s="225">
        <f t="shared" si="1"/>
        <v>3800</v>
      </c>
    </row>
    <row r="6" spans="1:14" ht="23.25">
      <c r="A6" s="87"/>
      <c r="B6" s="67"/>
      <c r="C6" s="87" t="s">
        <v>1466</v>
      </c>
      <c r="D6" s="87" t="s">
        <v>1005</v>
      </c>
      <c r="E6" s="87">
        <v>200</v>
      </c>
      <c r="F6" s="225">
        <v>100</v>
      </c>
      <c r="G6" s="87">
        <v>40</v>
      </c>
      <c r="H6" s="87"/>
      <c r="I6" s="87">
        <v>100</v>
      </c>
      <c r="J6" s="87"/>
      <c r="K6" s="87"/>
      <c r="L6" s="87">
        <f t="shared" si="0"/>
        <v>100</v>
      </c>
      <c r="M6" s="87">
        <v>38</v>
      </c>
      <c r="N6" s="225">
        <f t="shared" si="1"/>
        <v>3800</v>
      </c>
    </row>
    <row r="7" spans="1:14" ht="23.25">
      <c r="A7" s="87"/>
      <c r="B7" s="67"/>
      <c r="C7" s="87" t="s">
        <v>1467</v>
      </c>
      <c r="D7" s="87"/>
      <c r="E7" s="87">
        <v>20</v>
      </c>
      <c r="F7" s="225">
        <v>30</v>
      </c>
      <c r="G7" s="87">
        <v>10</v>
      </c>
      <c r="H7" s="87">
        <v>100</v>
      </c>
      <c r="I7" s="87"/>
      <c r="J7" s="87"/>
      <c r="K7" s="87"/>
      <c r="L7" s="87">
        <f t="shared" si="0"/>
        <v>100</v>
      </c>
      <c r="M7" s="87">
        <v>38</v>
      </c>
      <c r="N7" s="225">
        <f t="shared" si="1"/>
        <v>3800</v>
      </c>
    </row>
    <row r="8" spans="1:14" ht="23.25">
      <c r="A8" s="87">
        <v>2</v>
      </c>
      <c r="B8" s="67" t="s">
        <v>1468</v>
      </c>
      <c r="C8" s="87"/>
      <c r="D8" s="87">
        <v>500</v>
      </c>
      <c r="E8" s="87">
        <v>200</v>
      </c>
      <c r="F8" s="225">
        <v>600</v>
      </c>
      <c r="G8" s="87">
        <v>200</v>
      </c>
      <c r="H8" s="87"/>
      <c r="I8" s="87">
        <v>500</v>
      </c>
      <c r="J8" s="87"/>
      <c r="K8" s="87"/>
      <c r="L8" s="87">
        <f t="shared" si="0"/>
        <v>500</v>
      </c>
      <c r="M8" s="87">
        <v>26</v>
      </c>
      <c r="N8" s="225">
        <f t="shared" si="1"/>
        <v>13000</v>
      </c>
    </row>
    <row r="9" spans="1:14" ht="23.25">
      <c r="A9" s="87">
        <v>3</v>
      </c>
      <c r="B9" s="67" t="s">
        <v>1469</v>
      </c>
      <c r="C9" s="87" t="s">
        <v>1464</v>
      </c>
      <c r="D9" s="87" t="s">
        <v>1005</v>
      </c>
      <c r="E9" s="87">
        <v>15</v>
      </c>
      <c r="F9" s="225">
        <v>10</v>
      </c>
      <c r="G9" s="87">
        <v>6</v>
      </c>
      <c r="H9" s="87"/>
      <c r="I9" s="87">
        <v>20</v>
      </c>
      <c r="J9" s="87"/>
      <c r="K9" s="87"/>
      <c r="L9" s="87">
        <f t="shared" si="0"/>
        <v>20</v>
      </c>
      <c r="M9" s="87">
        <v>180</v>
      </c>
      <c r="N9" s="87">
        <f t="shared" si="1"/>
        <v>3600</v>
      </c>
    </row>
    <row r="10" spans="1:14" ht="23.25">
      <c r="A10" s="87"/>
      <c r="B10" s="67"/>
      <c r="C10" s="87" t="s">
        <v>1465</v>
      </c>
      <c r="D10" s="87">
        <v>20</v>
      </c>
      <c r="E10" s="87">
        <v>43</v>
      </c>
      <c r="F10" s="225">
        <v>50</v>
      </c>
      <c r="G10" s="87">
        <v>5</v>
      </c>
      <c r="H10" s="87">
        <v>20</v>
      </c>
      <c r="I10" s="87">
        <v>20</v>
      </c>
      <c r="J10" s="87">
        <v>20</v>
      </c>
      <c r="K10" s="87"/>
      <c r="L10" s="87">
        <f t="shared" si="0"/>
        <v>60</v>
      </c>
      <c r="M10" s="87">
        <v>180</v>
      </c>
      <c r="N10" s="87">
        <f t="shared" si="1"/>
        <v>10800</v>
      </c>
    </row>
    <row r="11" spans="1:14" ht="23.25">
      <c r="A11" s="87"/>
      <c r="B11" s="67"/>
      <c r="C11" s="87" t="s">
        <v>1466</v>
      </c>
      <c r="D11" s="87">
        <v>10</v>
      </c>
      <c r="E11" s="87">
        <v>38</v>
      </c>
      <c r="F11" s="225">
        <v>30</v>
      </c>
      <c r="G11" s="87">
        <v>8</v>
      </c>
      <c r="H11" s="87"/>
      <c r="I11" s="87">
        <v>20</v>
      </c>
      <c r="J11" s="87"/>
      <c r="K11" s="87"/>
      <c r="L11" s="87">
        <f t="shared" si="0"/>
        <v>20</v>
      </c>
      <c r="M11" s="87">
        <v>180</v>
      </c>
      <c r="N11" s="87">
        <f t="shared" si="1"/>
        <v>3600</v>
      </c>
    </row>
    <row r="12" spans="1:14" ht="23.25">
      <c r="A12" s="87"/>
      <c r="B12" s="67"/>
      <c r="C12" s="87" t="s">
        <v>1467</v>
      </c>
      <c r="D12" s="87" t="s">
        <v>1005</v>
      </c>
      <c r="E12" s="87">
        <v>13</v>
      </c>
      <c r="F12" s="225">
        <v>10</v>
      </c>
      <c r="G12" s="87">
        <v>4</v>
      </c>
      <c r="H12" s="87">
        <v>10</v>
      </c>
      <c r="I12" s="87"/>
      <c r="J12" s="87"/>
      <c r="K12" s="87"/>
      <c r="L12" s="87">
        <f t="shared" si="0"/>
        <v>10</v>
      </c>
      <c r="M12" s="87">
        <v>180</v>
      </c>
      <c r="N12" s="87">
        <f t="shared" si="1"/>
        <v>1800</v>
      </c>
    </row>
    <row r="13" spans="1:14" ht="23.25">
      <c r="A13" s="87">
        <v>4</v>
      </c>
      <c r="B13" s="67" t="s">
        <v>1470</v>
      </c>
      <c r="C13" s="87" t="s">
        <v>1471</v>
      </c>
      <c r="D13" s="87">
        <v>10</v>
      </c>
      <c r="E13" s="87">
        <v>18</v>
      </c>
      <c r="F13" s="225">
        <v>3</v>
      </c>
      <c r="G13" s="87">
        <v>3</v>
      </c>
      <c r="H13" s="87"/>
      <c r="I13" s="87">
        <v>10</v>
      </c>
      <c r="J13" s="87"/>
      <c r="K13" s="87"/>
      <c r="L13" s="87">
        <f t="shared" si="0"/>
        <v>10</v>
      </c>
      <c r="M13" s="87">
        <v>1080.71</v>
      </c>
      <c r="N13" s="87">
        <f t="shared" si="1"/>
        <v>10807.1</v>
      </c>
    </row>
    <row r="14" spans="1:14" ht="23.25">
      <c r="A14" s="87"/>
      <c r="B14" s="67"/>
      <c r="C14" s="87" t="s">
        <v>1472</v>
      </c>
      <c r="D14" s="87">
        <v>10</v>
      </c>
      <c r="E14" s="87">
        <v>4</v>
      </c>
      <c r="F14" s="225">
        <v>5</v>
      </c>
      <c r="G14" s="87">
        <v>6</v>
      </c>
      <c r="H14" s="87"/>
      <c r="I14" s="87"/>
      <c r="J14" s="87"/>
      <c r="K14" s="87"/>
      <c r="L14" s="87">
        <f t="shared" si="0"/>
        <v>0</v>
      </c>
      <c r="M14" s="87">
        <v>2161.4</v>
      </c>
      <c r="N14" s="87">
        <f t="shared" si="1"/>
        <v>0</v>
      </c>
    </row>
    <row r="15" spans="1:14" ht="23.25">
      <c r="A15" s="87">
        <v>5</v>
      </c>
      <c r="B15" s="67" t="s">
        <v>1473</v>
      </c>
      <c r="C15" s="87" t="s">
        <v>1472</v>
      </c>
      <c r="D15" s="87"/>
      <c r="E15" s="87"/>
      <c r="F15" s="225">
        <v>5</v>
      </c>
      <c r="G15" s="87"/>
      <c r="H15" s="87">
        <v>5</v>
      </c>
      <c r="I15" s="87"/>
      <c r="J15" s="87">
        <v>5</v>
      </c>
      <c r="K15" s="87"/>
      <c r="L15" s="87">
        <f t="shared" si="0"/>
        <v>10</v>
      </c>
      <c r="M15" s="87">
        <v>200</v>
      </c>
      <c r="N15" s="87">
        <f t="shared" si="1"/>
        <v>2000</v>
      </c>
    </row>
    <row r="16" spans="1:14" ht="23.25">
      <c r="A16" s="87"/>
      <c r="B16" s="67"/>
      <c r="C16" s="87" t="s">
        <v>1474</v>
      </c>
      <c r="D16" s="87"/>
      <c r="E16" s="87"/>
      <c r="F16" s="225">
        <v>5</v>
      </c>
      <c r="G16" s="87"/>
      <c r="H16" s="87">
        <v>5</v>
      </c>
      <c r="I16" s="87"/>
      <c r="J16" s="87">
        <v>5</v>
      </c>
      <c r="K16" s="87"/>
      <c r="L16" s="87">
        <f t="shared" si="0"/>
        <v>10</v>
      </c>
      <c r="M16" s="87">
        <v>200</v>
      </c>
      <c r="N16" s="87">
        <f t="shared" si="1"/>
        <v>2000</v>
      </c>
    </row>
    <row r="17" spans="1:14" ht="23.25">
      <c r="A17" s="87">
        <v>6</v>
      </c>
      <c r="B17" s="67" t="s">
        <v>1475</v>
      </c>
      <c r="C17" s="87" t="s">
        <v>1476</v>
      </c>
      <c r="D17" s="87">
        <v>20</v>
      </c>
      <c r="E17" s="87">
        <v>19</v>
      </c>
      <c r="F17" s="225">
        <v>8</v>
      </c>
      <c r="G17" s="87">
        <v>13</v>
      </c>
      <c r="H17" s="87"/>
      <c r="I17" s="87"/>
      <c r="J17" s="87"/>
      <c r="K17" s="87"/>
      <c r="L17" s="87">
        <f t="shared" si="0"/>
        <v>0</v>
      </c>
      <c r="M17" s="87">
        <v>145</v>
      </c>
      <c r="N17" s="225">
        <f t="shared" si="1"/>
        <v>0</v>
      </c>
    </row>
    <row r="18" spans="1:14" ht="23.25">
      <c r="A18" s="87"/>
      <c r="B18" s="67"/>
      <c r="C18" s="87" t="s">
        <v>1472</v>
      </c>
      <c r="D18" s="87">
        <v>40</v>
      </c>
      <c r="E18" s="87">
        <v>39</v>
      </c>
      <c r="F18" s="225">
        <v>37</v>
      </c>
      <c r="G18" s="87">
        <v>36</v>
      </c>
      <c r="H18" s="87"/>
      <c r="I18" s="87">
        <v>20</v>
      </c>
      <c r="J18" s="87"/>
      <c r="K18" s="87"/>
      <c r="L18" s="87">
        <f t="shared" si="0"/>
        <v>20</v>
      </c>
      <c r="M18" s="87">
        <v>215</v>
      </c>
      <c r="N18" s="225">
        <f t="shared" si="1"/>
        <v>4300</v>
      </c>
    </row>
    <row r="19" spans="1:14" ht="23.25">
      <c r="A19" s="87"/>
      <c r="B19" s="67"/>
      <c r="C19" s="87" t="s">
        <v>1474</v>
      </c>
      <c r="D19" s="87">
        <v>100</v>
      </c>
      <c r="E19" s="87">
        <v>95</v>
      </c>
      <c r="F19" s="225">
        <v>90</v>
      </c>
      <c r="G19" s="87">
        <v>11</v>
      </c>
      <c r="H19" s="87">
        <v>20</v>
      </c>
      <c r="I19" s="87">
        <v>20</v>
      </c>
      <c r="J19" s="87">
        <v>20</v>
      </c>
      <c r="K19" s="87">
        <v>20</v>
      </c>
      <c r="L19" s="87">
        <f t="shared" si="0"/>
        <v>80</v>
      </c>
      <c r="M19" s="87">
        <v>290</v>
      </c>
      <c r="N19" s="225">
        <f t="shared" si="1"/>
        <v>23200</v>
      </c>
    </row>
    <row r="20" spans="1:14" ht="23.25">
      <c r="A20" s="87"/>
      <c r="B20" s="67"/>
      <c r="C20" s="87" t="s">
        <v>1477</v>
      </c>
      <c r="D20" s="87">
        <v>60</v>
      </c>
      <c r="E20" s="87">
        <v>43</v>
      </c>
      <c r="F20" s="225">
        <v>36</v>
      </c>
      <c r="G20" s="87">
        <v>13</v>
      </c>
      <c r="H20" s="87"/>
      <c r="I20" s="87">
        <v>20</v>
      </c>
      <c r="J20" s="87"/>
      <c r="K20" s="87">
        <v>20</v>
      </c>
      <c r="L20" s="87">
        <f t="shared" si="0"/>
        <v>40</v>
      </c>
      <c r="M20" s="87">
        <v>353.1</v>
      </c>
      <c r="N20" s="225">
        <f t="shared" si="1"/>
        <v>14124</v>
      </c>
    </row>
    <row r="21" spans="1:14" ht="23.25">
      <c r="A21" s="87">
        <v>7</v>
      </c>
      <c r="B21" s="67" t="s">
        <v>1478</v>
      </c>
      <c r="C21" s="87" t="s">
        <v>1479</v>
      </c>
      <c r="D21" s="87"/>
      <c r="E21" s="87">
        <v>1</v>
      </c>
      <c r="F21" s="225">
        <v>2</v>
      </c>
      <c r="G21" s="87">
        <v>4</v>
      </c>
      <c r="H21" s="87"/>
      <c r="I21" s="87"/>
      <c r="J21" s="87"/>
      <c r="K21" s="87"/>
      <c r="L21" s="87">
        <f t="shared" si="0"/>
        <v>0</v>
      </c>
      <c r="M21" s="87">
        <v>250</v>
      </c>
      <c r="N21" s="225">
        <f t="shared" si="1"/>
        <v>0</v>
      </c>
    </row>
    <row r="22" spans="1:14" ht="23.25">
      <c r="A22" s="87"/>
      <c r="B22" s="67"/>
      <c r="C22" s="87" t="s">
        <v>1480</v>
      </c>
      <c r="D22" s="87">
        <v>10</v>
      </c>
      <c r="E22" s="87">
        <v>2</v>
      </c>
      <c r="F22" s="225">
        <v>4</v>
      </c>
      <c r="G22" s="87">
        <v>3</v>
      </c>
      <c r="H22" s="87"/>
      <c r="I22" s="87"/>
      <c r="J22" s="87">
        <v>5</v>
      </c>
      <c r="K22" s="87"/>
      <c r="L22" s="87">
        <f t="shared" si="0"/>
        <v>5</v>
      </c>
      <c r="M22" s="87">
        <v>375</v>
      </c>
      <c r="N22" s="225">
        <f t="shared" si="1"/>
        <v>1875</v>
      </c>
    </row>
    <row r="23" spans="1:14" ht="23.25">
      <c r="A23" s="87">
        <v>8</v>
      </c>
      <c r="B23" s="67" t="s">
        <v>1481</v>
      </c>
      <c r="C23" s="87">
        <v>8</v>
      </c>
      <c r="D23" s="87"/>
      <c r="E23" s="87">
        <v>10</v>
      </c>
      <c r="F23" s="225">
        <v>20</v>
      </c>
      <c r="G23" s="87"/>
      <c r="H23" s="87">
        <v>50</v>
      </c>
      <c r="I23" s="87"/>
      <c r="J23" s="87"/>
      <c r="K23" s="87"/>
      <c r="L23" s="87">
        <f t="shared" si="0"/>
        <v>50</v>
      </c>
      <c r="M23" s="87">
        <v>62</v>
      </c>
      <c r="N23" s="87">
        <f t="shared" si="1"/>
        <v>3100</v>
      </c>
    </row>
    <row r="24" spans="1:14" ht="23.25">
      <c r="A24" s="87"/>
      <c r="B24" s="67"/>
      <c r="C24" s="87">
        <v>12</v>
      </c>
      <c r="D24" s="87">
        <v>20</v>
      </c>
      <c r="E24" s="87">
        <v>50</v>
      </c>
      <c r="F24" s="225">
        <v>100</v>
      </c>
      <c r="G24" s="87">
        <v>20</v>
      </c>
      <c r="H24" s="87">
        <v>100</v>
      </c>
      <c r="I24" s="87"/>
      <c r="J24" s="87"/>
      <c r="K24" s="87"/>
      <c r="L24" s="87">
        <f t="shared" si="0"/>
        <v>100</v>
      </c>
      <c r="M24" s="87">
        <v>45</v>
      </c>
      <c r="N24" s="87">
        <f t="shared" si="1"/>
        <v>4500</v>
      </c>
    </row>
    <row r="25" spans="1:14" ht="23.25">
      <c r="A25" s="87"/>
      <c r="B25" s="67"/>
      <c r="C25" s="87">
        <v>14</v>
      </c>
      <c r="D25" s="87"/>
      <c r="E25" s="87">
        <v>120</v>
      </c>
      <c r="F25" s="225">
        <v>100</v>
      </c>
      <c r="G25" s="87">
        <v>30</v>
      </c>
      <c r="H25" s="87">
        <v>100</v>
      </c>
      <c r="I25" s="87"/>
      <c r="J25" s="87"/>
      <c r="K25" s="87">
        <v>100</v>
      </c>
      <c r="L25" s="87">
        <f t="shared" si="0"/>
        <v>200</v>
      </c>
      <c r="M25" s="87">
        <v>25</v>
      </c>
      <c r="N25" s="87">
        <f t="shared" si="1"/>
        <v>5000</v>
      </c>
    </row>
    <row r="26" spans="1:14" ht="23.25">
      <c r="A26" s="87"/>
      <c r="B26" s="67"/>
      <c r="C26" s="87">
        <v>16</v>
      </c>
      <c r="D26" s="225">
        <v>800</v>
      </c>
      <c r="E26" s="225">
        <v>1100</v>
      </c>
      <c r="F26" s="225">
        <v>1200</v>
      </c>
      <c r="G26" s="225">
        <v>40</v>
      </c>
      <c r="H26" s="225">
        <v>300</v>
      </c>
      <c r="I26" s="225">
        <v>300</v>
      </c>
      <c r="J26" s="225">
        <v>300</v>
      </c>
      <c r="K26" s="225">
        <v>300</v>
      </c>
      <c r="L26" s="225">
        <f t="shared" si="0"/>
        <v>1200</v>
      </c>
      <c r="M26" s="87">
        <v>25</v>
      </c>
      <c r="N26" s="225">
        <f t="shared" si="1"/>
        <v>30000</v>
      </c>
    </row>
    <row r="27" spans="1:14" ht="23.25">
      <c r="A27" s="87"/>
      <c r="B27" s="67"/>
      <c r="C27" s="87">
        <v>18</v>
      </c>
      <c r="D27" s="225"/>
      <c r="E27" s="225">
        <v>50</v>
      </c>
      <c r="F27" s="225">
        <v>200</v>
      </c>
      <c r="G27" s="225">
        <v>20</v>
      </c>
      <c r="H27" s="225">
        <v>100</v>
      </c>
      <c r="I27" s="225"/>
      <c r="J27" s="225">
        <v>100</v>
      </c>
      <c r="K27" s="225">
        <v>100</v>
      </c>
      <c r="L27" s="225">
        <f t="shared" si="0"/>
        <v>300</v>
      </c>
      <c r="M27" s="87">
        <v>25</v>
      </c>
      <c r="N27" s="225">
        <f t="shared" si="1"/>
        <v>7500</v>
      </c>
    </row>
    <row r="28" spans="1:14" ht="23.25">
      <c r="A28" s="87">
        <v>9</v>
      </c>
      <c r="B28" s="67" t="s">
        <v>1482</v>
      </c>
      <c r="C28" s="87">
        <v>16</v>
      </c>
      <c r="D28" s="225"/>
      <c r="E28" s="225"/>
      <c r="F28" s="225">
        <v>20</v>
      </c>
      <c r="G28" s="225">
        <v>30</v>
      </c>
      <c r="H28" s="225"/>
      <c r="I28" s="225"/>
      <c r="J28" s="225"/>
      <c r="K28" s="225"/>
      <c r="L28" s="225">
        <f t="shared" si="0"/>
        <v>0</v>
      </c>
      <c r="M28" s="87">
        <v>200</v>
      </c>
      <c r="N28" s="225">
        <f t="shared" si="1"/>
        <v>0</v>
      </c>
    </row>
    <row r="29" spans="1:14" ht="23.25">
      <c r="A29" s="87"/>
      <c r="B29" s="67"/>
      <c r="C29" s="87">
        <v>18</v>
      </c>
      <c r="D29" s="225"/>
      <c r="E29" s="225"/>
      <c r="F29" s="225">
        <v>50</v>
      </c>
      <c r="G29" s="225">
        <v>10</v>
      </c>
      <c r="H29" s="225"/>
      <c r="I29" s="225"/>
      <c r="J29" s="225">
        <v>60</v>
      </c>
      <c r="K29" s="225"/>
      <c r="L29" s="225">
        <f t="shared" si="0"/>
        <v>60</v>
      </c>
      <c r="M29" s="87">
        <v>57</v>
      </c>
      <c r="N29" s="225">
        <f t="shared" si="1"/>
        <v>3420</v>
      </c>
    </row>
    <row r="30" spans="1:14" ht="23.25">
      <c r="A30" s="87">
        <v>10</v>
      </c>
      <c r="B30" s="67" t="s">
        <v>1483</v>
      </c>
      <c r="C30" s="87"/>
      <c r="D30" s="225">
        <v>4000</v>
      </c>
      <c r="E30" s="225">
        <v>5000</v>
      </c>
      <c r="F30" s="225">
        <v>2000</v>
      </c>
      <c r="G30" s="225">
        <v>150</v>
      </c>
      <c r="H30" s="225">
        <v>1000</v>
      </c>
      <c r="I30" s="225">
        <v>1000</v>
      </c>
      <c r="J30" s="225"/>
      <c r="K30" s="225">
        <v>1000</v>
      </c>
      <c r="L30" s="225">
        <f t="shared" si="0"/>
        <v>3000</v>
      </c>
      <c r="M30" s="87">
        <v>9</v>
      </c>
      <c r="N30" s="225">
        <f t="shared" si="1"/>
        <v>27000</v>
      </c>
    </row>
    <row r="31" spans="1:14" ht="23.25">
      <c r="A31" s="87">
        <v>11</v>
      </c>
      <c r="B31" s="67" t="s">
        <v>1484</v>
      </c>
      <c r="C31" s="87">
        <v>18</v>
      </c>
      <c r="D31" s="87">
        <v>8</v>
      </c>
      <c r="E31" s="87">
        <v>15</v>
      </c>
      <c r="F31" s="225">
        <v>6</v>
      </c>
      <c r="G31" s="87">
        <v>2</v>
      </c>
      <c r="H31" s="87">
        <v>4</v>
      </c>
      <c r="I31" s="87"/>
      <c r="J31" s="87">
        <v>4</v>
      </c>
      <c r="K31" s="87"/>
      <c r="L31" s="87">
        <f t="shared" si="0"/>
        <v>8</v>
      </c>
      <c r="M31" s="87">
        <v>524.3</v>
      </c>
      <c r="N31" s="87">
        <f t="shared" si="1"/>
        <v>4194.4</v>
      </c>
    </row>
    <row r="32" spans="1:14" ht="23.25">
      <c r="A32" s="87"/>
      <c r="B32" s="67"/>
      <c r="C32" s="87">
        <v>20</v>
      </c>
      <c r="D32" s="87">
        <v>20</v>
      </c>
      <c r="E32" s="87">
        <v>46</v>
      </c>
      <c r="F32" s="225">
        <v>40</v>
      </c>
      <c r="G32" s="87">
        <v>2</v>
      </c>
      <c r="H32" s="87">
        <v>12</v>
      </c>
      <c r="I32" s="87">
        <v>12</v>
      </c>
      <c r="J32" s="87">
        <v>12</v>
      </c>
      <c r="K32" s="87">
        <v>12</v>
      </c>
      <c r="L32" s="87">
        <f t="shared" si="0"/>
        <v>48</v>
      </c>
      <c r="M32" s="87">
        <v>524.3</v>
      </c>
      <c r="N32" s="87">
        <f t="shared" si="1"/>
        <v>25166.399999999998</v>
      </c>
    </row>
    <row r="33" spans="1:14" ht="23.25">
      <c r="A33" s="87"/>
      <c r="B33" s="67"/>
      <c r="C33" s="87">
        <v>22</v>
      </c>
      <c r="D33" s="87">
        <v>100</v>
      </c>
      <c r="E33" s="87">
        <v>157</v>
      </c>
      <c r="F33" s="225">
        <v>140</v>
      </c>
      <c r="G33" s="87">
        <v>3</v>
      </c>
      <c r="H33" s="87">
        <v>40</v>
      </c>
      <c r="I33" s="87">
        <v>40</v>
      </c>
      <c r="J33" s="87">
        <v>40</v>
      </c>
      <c r="K33" s="87">
        <v>40</v>
      </c>
      <c r="L33" s="87">
        <f t="shared" si="0"/>
        <v>160</v>
      </c>
      <c r="M33" s="87">
        <v>524.3</v>
      </c>
      <c r="N33" s="225">
        <f t="shared" si="1"/>
        <v>83888</v>
      </c>
    </row>
    <row r="34" spans="1:14" ht="23.25">
      <c r="A34" s="87"/>
      <c r="B34" s="67"/>
      <c r="C34" s="87">
        <v>24</v>
      </c>
      <c r="D34" s="87"/>
      <c r="E34" s="87">
        <v>79</v>
      </c>
      <c r="F34" s="225">
        <v>80</v>
      </c>
      <c r="G34" s="87">
        <v>2</v>
      </c>
      <c r="H34" s="87">
        <v>20</v>
      </c>
      <c r="I34" s="87">
        <v>20</v>
      </c>
      <c r="J34" s="87">
        <v>20</v>
      </c>
      <c r="K34" s="87">
        <v>20</v>
      </c>
      <c r="L34" s="87">
        <f t="shared" si="0"/>
        <v>80</v>
      </c>
      <c r="M34" s="87">
        <v>524.3</v>
      </c>
      <c r="N34" s="225">
        <f t="shared" si="1"/>
        <v>41944</v>
      </c>
    </row>
    <row r="35" spans="1:14" ht="23.25">
      <c r="A35" s="87"/>
      <c r="B35" s="67"/>
      <c r="C35" s="87">
        <v>26</v>
      </c>
      <c r="D35" s="87"/>
      <c r="E35" s="87">
        <v>2</v>
      </c>
      <c r="F35" s="225">
        <v>8</v>
      </c>
      <c r="G35" s="87">
        <v>1</v>
      </c>
      <c r="H35" s="87">
        <v>8</v>
      </c>
      <c r="I35" s="87"/>
      <c r="J35" s="87"/>
      <c r="K35" s="87"/>
      <c r="L35" s="87">
        <f t="shared" si="0"/>
        <v>8</v>
      </c>
      <c r="M35" s="87">
        <v>2140</v>
      </c>
      <c r="N35" s="225">
        <f t="shared" si="1"/>
        <v>17120</v>
      </c>
    </row>
    <row r="36" spans="1:14" ht="23.25">
      <c r="A36" s="87">
        <v>12</v>
      </c>
      <c r="B36" s="67" t="s">
        <v>1485</v>
      </c>
      <c r="C36" s="87"/>
      <c r="D36" s="87"/>
      <c r="E36" s="87">
        <v>300</v>
      </c>
      <c r="F36" s="225">
        <v>410</v>
      </c>
      <c r="G36" s="87">
        <v>30</v>
      </c>
      <c r="H36" s="87">
        <v>100</v>
      </c>
      <c r="I36" s="87">
        <v>100</v>
      </c>
      <c r="J36" s="87">
        <v>100</v>
      </c>
      <c r="K36" s="87">
        <v>100</v>
      </c>
      <c r="L36" s="87">
        <f t="shared" si="0"/>
        <v>400</v>
      </c>
      <c r="M36" s="87">
        <v>74.9</v>
      </c>
      <c r="N36" s="225">
        <f t="shared" si="1"/>
        <v>29960.000000000004</v>
      </c>
    </row>
    <row r="37" spans="1:14" ht="23.25">
      <c r="A37" s="87">
        <v>13</v>
      </c>
      <c r="B37" s="67" t="s">
        <v>1486</v>
      </c>
      <c r="C37" s="87" t="s">
        <v>1487</v>
      </c>
      <c r="D37" s="87">
        <v>60</v>
      </c>
      <c r="E37" s="87">
        <v>50</v>
      </c>
      <c r="F37" s="225">
        <v>50</v>
      </c>
      <c r="G37" s="87"/>
      <c r="H37" s="87">
        <v>50</v>
      </c>
      <c r="I37" s="87"/>
      <c r="J37" s="87"/>
      <c r="K37" s="87"/>
      <c r="L37" s="87">
        <f t="shared" si="0"/>
        <v>50</v>
      </c>
      <c r="M37" s="87">
        <v>171.2</v>
      </c>
      <c r="N37" s="225">
        <f t="shared" si="1"/>
        <v>8560</v>
      </c>
    </row>
    <row r="38" spans="1:14" ht="23.25">
      <c r="A38" s="87">
        <v>14</v>
      </c>
      <c r="B38" s="67" t="s">
        <v>1488</v>
      </c>
      <c r="C38" s="87"/>
      <c r="D38" s="87">
        <v>120</v>
      </c>
      <c r="E38" s="87">
        <v>150</v>
      </c>
      <c r="F38" s="225">
        <v>200</v>
      </c>
      <c r="G38" s="87">
        <v>20</v>
      </c>
      <c r="H38" s="87">
        <v>100</v>
      </c>
      <c r="I38" s="87"/>
      <c r="J38" s="87">
        <v>100</v>
      </c>
      <c r="K38" s="87"/>
      <c r="L38" s="87">
        <f t="shared" si="0"/>
        <v>200</v>
      </c>
      <c r="M38" s="87">
        <v>32.1</v>
      </c>
      <c r="N38" s="225">
        <f t="shared" si="1"/>
        <v>6420</v>
      </c>
    </row>
    <row r="39" spans="1:14" ht="23.25">
      <c r="A39" s="87">
        <v>15</v>
      </c>
      <c r="B39" s="67" t="s">
        <v>1489</v>
      </c>
      <c r="C39" s="87"/>
      <c r="D39" s="87">
        <v>2000</v>
      </c>
      <c r="E39" s="87">
        <v>1200</v>
      </c>
      <c r="F39" s="225">
        <v>1300</v>
      </c>
      <c r="G39" s="87">
        <v>700</v>
      </c>
      <c r="H39" s="87"/>
      <c r="I39" s="87">
        <v>500</v>
      </c>
      <c r="J39" s="87"/>
      <c r="K39" s="87">
        <v>500</v>
      </c>
      <c r="L39" s="225">
        <f t="shared" si="0"/>
        <v>1000</v>
      </c>
      <c r="M39" s="87">
        <v>12.84</v>
      </c>
      <c r="N39" s="225">
        <f t="shared" si="1"/>
        <v>12840</v>
      </c>
    </row>
    <row r="40" spans="1:14" ht="23.25">
      <c r="A40" s="87">
        <v>16</v>
      </c>
      <c r="B40" s="67" t="s">
        <v>1490</v>
      </c>
      <c r="C40" s="87" t="s">
        <v>1479</v>
      </c>
      <c r="D40" s="87">
        <v>80</v>
      </c>
      <c r="E40" s="87">
        <v>88</v>
      </c>
      <c r="F40" s="225">
        <v>109</v>
      </c>
      <c r="G40" s="87">
        <v>10</v>
      </c>
      <c r="H40" s="87">
        <v>40</v>
      </c>
      <c r="I40" s="87"/>
      <c r="J40" s="87">
        <v>40</v>
      </c>
      <c r="K40" s="87">
        <v>40</v>
      </c>
      <c r="L40" s="225">
        <f t="shared" si="0"/>
        <v>120</v>
      </c>
      <c r="M40" s="87">
        <v>449.4</v>
      </c>
      <c r="N40" s="225">
        <f t="shared" si="1"/>
        <v>53928</v>
      </c>
    </row>
    <row r="41" spans="1:14" ht="23.25">
      <c r="A41" s="87"/>
      <c r="B41" s="67"/>
      <c r="C41" s="87" t="s">
        <v>1491</v>
      </c>
      <c r="D41" s="87">
        <v>6</v>
      </c>
      <c r="E41" s="87">
        <v>3</v>
      </c>
      <c r="F41" s="225">
        <v>6</v>
      </c>
      <c r="G41" s="87"/>
      <c r="H41" s="87"/>
      <c r="I41" s="87">
        <v>20</v>
      </c>
      <c r="J41" s="87"/>
      <c r="K41" s="87"/>
      <c r="L41" s="225">
        <f t="shared" si="0"/>
        <v>20</v>
      </c>
      <c r="M41" s="87">
        <v>192.6</v>
      </c>
      <c r="N41" s="225">
        <f t="shared" si="1"/>
        <v>3852</v>
      </c>
    </row>
    <row r="42" spans="1:14" ht="23.25">
      <c r="A42" s="87">
        <v>17</v>
      </c>
      <c r="B42" s="67" t="s">
        <v>1492</v>
      </c>
      <c r="C42" s="87" t="s">
        <v>1465</v>
      </c>
      <c r="D42" s="87"/>
      <c r="E42" s="87">
        <v>20</v>
      </c>
      <c r="F42" s="225">
        <v>25</v>
      </c>
      <c r="G42" s="87">
        <v>6</v>
      </c>
      <c r="H42" s="87"/>
      <c r="I42" s="87">
        <v>10</v>
      </c>
      <c r="J42" s="87"/>
      <c r="K42" s="87">
        <v>10</v>
      </c>
      <c r="L42" s="87">
        <f t="shared" si="0"/>
        <v>20</v>
      </c>
      <c r="M42" s="87">
        <v>180</v>
      </c>
      <c r="N42" s="225">
        <f t="shared" si="1"/>
        <v>3600</v>
      </c>
    </row>
    <row r="43" spans="1:14" ht="23.25">
      <c r="A43" s="87"/>
      <c r="B43" s="67"/>
      <c r="C43" s="87" t="s">
        <v>1466</v>
      </c>
      <c r="D43" s="87"/>
      <c r="E43" s="87">
        <v>20</v>
      </c>
      <c r="F43" s="225">
        <v>18</v>
      </c>
      <c r="G43" s="87">
        <v>7</v>
      </c>
      <c r="H43" s="87"/>
      <c r="I43" s="87">
        <v>10</v>
      </c>
      <c r="J43" s="87"/>
      <c r="K43" s="87">
        <v>10</v>
      </c>
      <c r="L43" s="87">
        <f t="shared" si="0"/>
        <v>20</v>
      </c>
      <c r="M43" s="87">
        <v>180</v>
      </c>
      <c r="N43" s="225">
        <f t="shared" si="1"/>
        <v>3600</v>
      </c>
    </row>
    <row r="44" spans="1:14" ht="23.25">
      <c r="A44" s="87">
        <v>18</v>
      </c>
      <c r="B44" s="67" t="s">
        <v>1493</v>
      </c>
      <c r="C44" s="87">
        <v>8</v>
      </c>
      <c r="D44" s="87">
        <v>10</v>
      </c>
      <c r="E44" s="87">
        <v>20</v>
      </c>
      <c r="F44" s="225">
        <v>16</v>
      </c>
      <c r="G44" s="87">
        <v>20</v>
      </c>
      <c r="H44" s="87"/>
      <c r="I44" s="87"/>
      <c r="J44" s="87"/>
      <c r="K44" s="87"/>
      <c r="L44" s="225">
        <f t="shared" si="0"/>
        <v>0</v>
      </c>
      <c r="M44" s="226">
        <v>12</v>
      </c>
      <c r="N44" s="225">
        <f t="shared" si="1"/>
        <v>0</v>
      </c>
    </row>
    <row r="45" spans="1:14" ht="23.25">
      <c r="A45" s="87"/>
      <c r="B45" s="67"/>
      <c r="C45" s="87">
        <v>14</v>
      </c>
      <c r="D45" s="87"/>
      <c r="E45" s="87">
        <v>150</v>
      </c>
      <c r="F45" s="225">
        <v>210</v>
      </c>
      <c r="G45" s="87">
        <v>16</v>
      </c>
      <c r="H45" s="87">
        <v>100</v>
      </c>
      <c r="I45" s="87"/>
      <c r="J45" s="87">
        <v>100</v>
      </c>
      <c r="K45" s="87"/>
      <c r="L45" s="225">
        <f t="shared" si="0"/>
        <v>200</v>
      </c>
      <c r="M45" s="226">
        <v>12</v>
      </c>
      <c r="N45" s="225">
        <f t="shared" si="1"/>
        <v>2400</v>
      </c>
    </row>
    <row r="46" spans="1:14" ht="23.25">
      <c r="A46" s="87"/>
      <c r="B46" s="67"/>
      <c r="C46" s="87">
        <v>16</v>
      </c>
      <c r="D46" s="87">
        <v>600</v>
      </c>
      <c r="E46" s="87">
        <v>600</v>
      </c>
      <c r="F46" s="225">
        <v>500</v>
      </c>
      <c r="G46" s="87">
        <v>40</v>
      </c>
      <c r="H46" s="87">
        <v>300</v>
      </c>
      <c r="I46" s="87"/>
      <c r="J46" s="87">
        <v>300</v>
      </c>
      <c r="K46" s="87"/>
      <c r="L46" s="225">
        <f t="shared" si="0"/>
        <v>600</v>
      </c>
      <c r="M46" s="87">
        <v>12</v>
      </c>
      <c r="N46" s="225">
        <f t="shared" si="1"/>
        <v>7200</v>
      </c>
    </row>
    <row r="47" spans="1:14" ht="23.25">
      <c r="A47" s="87"/>
      <c r="B47" s="67"/>
      <c r="C47" s="87">
        <v>18</v>
      </c>
      <c r="D47" s="87"/>
      <c r="E47" s="87">
        <v>100</v>
      </c>
      <c r="F47" s="225">
        <v>40</v>
      </c>
      <c r="G47" s="87">
        <v>30</v>
      </c>
      <c r="H47" s="87"/>
      <c r="I47" s="87">
        <v>100</v>
      </c>
      <c r="J47" s="87"/>
      <c r="K47" s="87"/>
      <c r="L47" s="225">
        <f t="shared" si="0"/>
        <v>100</v>
      </c>
      <c r="M47" s="87">
        <v>12</v>
      </c>
      <c r="N47" s="225">
        <f t="shared" si="1"/>
        <v>1200</v>
      </c>
    </row>
    <row r="48" spans="1:14" ht="23.25">
      <c r="A48" s="87">
        <v>19</v>
      </c>
      <c r="B48" s="67" t="s">
        <v>1494</v>
      </c>
      <c r="C48" s="87">
        <v>21</v>
      </c>
      <c r="D48" s="87"/>
      <c r="E48" s="87">
        <v>171</v>
      </c>
      <c r="F48" s="225">
        <v>118</v>
      </c>
      <c r="G48" s="87">
        <v>461</v>
      </c>
      <c r="H48" s="87"/>
      <c r="I48" s="87"/>
      <c r="J48" s="87"/>
      <c r="K48" s="87"/>
      <c r="L48" s="225">
        <f t="shared" si="0"/>
        <v>0</v>
      </c>
      <c r="M48" s="87">
        <v>8.5</v>
      </c>
      <c r="N48" s="225">
        <f t="shared" si="1"/>
        <v>0</v>
      </c>
    </row>
    <row r="49" spans="1:14" ht="23.25">
      <c r="A49" s="87"/>
      <c r="B49" s="67"/>
      <c r="C49" s="87">
        <v>23</v>
      </c>
      <c r="D49" s="87">
        <v>250</v>
      </c>
      <c r="E49" s="87">
        <v>470</v>
      </c>
      <c r="F49" s="225">
        <v>355</v>
      </c>
      <c r="G49" s="87">
        <v>425</v>
      </c>
      <c r="H49" s="87">
        <v>250</v>
      </c>
      <c r="I49" s="87"/>
      <c r="J49" s="87"/>
      <c r="K49" s="87">
        <v>250</v>
      </c>
      <c r="L49" s="225">
        <f t="shared" si="0"/>
        <v>500</v>
      </c>
      <c r="M49" s="87">
        <v>8.5</v>
      </c>
      <c r="N49" s="225">
        <f t="shared" si="1"/>
        <v>4250</v>
      </c>
    </row>
    <row r="50" spans="1:14" ht="23.25">
      <c r="A50" s="87"/>
      <c r="B50" s="67"/>
      <c r="C50" s="87">
        <v>24</v>
      </c>
      <c r="D50" s="87">
        <v>250</v>
      </c>
      <c r="E50" s="87">
        <v>664</v>
      </c>
      <c r="F50" s="225">
        <v>826</v>
      </c>
      <c r="G50" s="87">
        <v>10</v>
      </c>
      <c r="H50" s="87">
        <v>250</v>
      </c>
      <c r="I50" s="87">
        <v>250</v>
      </c>
      <c r="J50" s="87">
        <v>250</v>
      </c>
      <c r="K50" s="87">
        <v>250</v>
      </c>
      <c r="L50" s="225">
        <f t="shared" si="0"/>
        <v>1000</v>
      </c>
      <c r="M50" s="87">
        <v>8.5</v>
      </c>
      <c r="N50" s="225">
        <f t="shared" si="1"/>
        <v>8500</v>
      </c>
    </row>
    <row r="51" spans="1:14" ht="23.25">
      <c r="A51" s="87"/>
      <c r="B51" s="67"/>
      <c r="C51" s="87">
        <v>25</v>
      </c>
      <c r="D51" s="87">
        <v>250</v>
      </c>
      <c r="E51" s="87">
        <v>455</v>
      </c>
      <c r="F51" s="225">
        <v>735</v>
      </c>
      <c r="G51" s="87">
        <v>20</v>
      </c>
      <c r="H51" s="87">
        <v>250</v>
      </c>
      <c r="I51" s="87">
        <v>250</v>
      </c>
      <c r="J51" s="87"/>
      <c r="K51" s="87">
        <v>250</v>
      </c>
      <c r="L51" s="87">
        <f t="shared" si="0"/>
        <v>750</v>
      </c>
      <c r="M51" s="87">
        <v>8.5</v>
      </c>
      <c r="N51" s="225">
        <f t="shared" si="1"/>
        <v>6375</v>
      </c>
    </row>
    <row r="52" spans="1:14" ht="23.25">
      <c r="A52" s="87">
        <v>20</v>
      </c>
      <c r="B52" s="67" t="s">
        <v>1495</v>
      </c>
      <c r="C52" s="87"/>
      <c r="D52" s="225">
        <v>18000</v>
      </c>
      <c r="E52" s="225">
        <v>18470</v>
      </c>
      <c r="F52" s="225">
        <v>16580</v>
      </c>
      <c r="G52" s="225">
        <v>2000</v>
      </c>
      <c r="H52" s="225">
        <v>3000</v>
      </c>
      <c r="I52" s="225">
        <v>6000</v>
      </c>
      <c r="J52" s="225">
        <v>3000</v>
      </c>
      <c r="K52" s="225">
        <v>6000</v>
      </c>
      <c r="L52" s="225">
        <f t="shared" si="0"/>
        <v>18000</v>
      </c>
      <c r="M52" s="87">
        <v>7.8</v>
      </c>
      <c r="N52" s="225">
        <f t="shared" si="1"/>
        <v>140400</v>
      </c>
    </row>
    <row r="53" spans="1:14" ht="23.25">
      <c r="A53" s="87">
        <v>21</v>
      </c>
      <c r="B53" s="67" t="s">
        <v>1496</v>
      </c>
      <c r="C53" s="87" t="s">
        <v>1464</v>
      </c>
      <c r="D53" s="87">
        <v>10</v>
      </c>
      <c r="E53" s="87">
        <v>10</v>
      </c>
      <c r="F53" s="225">
        <v>8</v>
      </c>
      <c r="G53" s="87">
        <v>4</v>
      </c>
      <c r="H53" s="87"/>
      <c r="I53" s="87">
        <v>10</v>
      </c>
      <c r="J53" s="87"/>
      <c r="K53" s="87"/>
      <c r="L53" s="87">
        <f t="shared" si="0"/>
        <v>10</v>
      </c>
      <c r="M53" s="87">
        <v>160</v>
      </c>
      <c r="N53" s="225">
        <f t="shared" si="1"/>
        <v>1600</v>
      </c>
    </row>
    <row r="54" spans="1:14" ht="23.25">
      <c r="A54" s="87"/>
      <c r="B54" s="67"/>
      <c r="C54" s="87" t="s">
        <v>1465</v>
      </c>
      <c r="D54" s="87">
        <v>20</v>
      </c>
      <c r="E54" s="87">
        <v>10</v>
      </c>
      <c r="F54" s="225">
        <v>9</v>
      </c>
      <c r="G54" s="87">
        <v>3</v>
      </c>
      <c r="H54" s="87"/>
      <c r="I54" s="87">
        <v>10</v>
      </c>
      <c r="J54" s="87"/>
      <c r="K54" s="87"/>
      <c r="L54" s="87">
        <f t="shared" si="0"/>
        <v>10</v>
      </c>
      <c r="M54" s="87">
        <v>160</v>
      </c>
      <c r="N54" s="225">
        <f t="shared" si="1"/>
        <v>1600</v>
      </c>
    </row>
    <row r="55" spans="1:14" ht="23.25">
      <c r="A55" s="87"/>
      <c r="B55" s="67"/>
      <c r="C55" s="87" t="s">
        <v>1466</v>
      </c>
      <c r="D55" s="87">
        <v>20</v>
      </c>
      <c r="E55" s="87">
        <v>10</v>
      </c>
      <c r="F55" s="225">
        <v>6</v>
      </c>
      <c r="G55" s="87">
        <v>3</v>
      </c>
      <c r="H55" s="87"/>
      <c r="I55" s="87">
        <v>10</v>
      </c>
      <c r="J55" s="87"/>
      <c r="K55" s="87"/>
      <c r="L55" s="87">
        <f t="shared" si="0"/>
        <v>10</v>
      </c>
      <c r="M55" s="87">
        <v>160</v>
      </c>
      <c r="N55" s="225">
        <f t="shared" si="1"/>
        <v>1600</v>
      </c>
    </row>
    <row r="56" spans="1:14" ht="23.25">
      <c r="A56" s="87">
        <v>22</v>
      </c>
      <c r="B56" s="67" t="s">
        <v>1497</v>
      </c>
      <c r="C56" s="87" t="s">
        <v>1474</v>
      </c>
      <c r="D56" s="87">
        <v>5</v>
      </c>
      <c r="E56" s="87">
        <v>12</v>
      </c>
      <c r="F56" s="225">
        <v>16</v>
      </c>
      <c r="G56" s="87">
        <v>1</v>
      </c>
      <c r="H56" s="87">
        <v>4</v>
      </c>
      <c r="I56" s="87">
        <v>4</v>
      </c>
      <c r="J56" s="87">
        <v>4</v>
      </c>
      <c r="K56" s="87">
        <v>4</v>
      </c>
      <c r="L56" s="87">
        <f t="shared" si="0"/>
        <v>16</v>
      </c>
      <c r="M56" s="87">
        <v>3959</v>
      </c>
      <c r="N56" s="225">
        <f t="shared" si="1"/>
        <v>63344</v>
      </c>
    </row>
    <row r="57" spans="1:14" ht="23.25">
      <c r="A57" s="87"/>
      <c r="B57" s="67"/>
      <c r="C57" s="87" t="s">
        <v>1477</v>
      </c>
      <c r="D57" s="87">
        <v>5</v>
      </c>
      <c r="E57" s="87">
        <v>12</v>
      </c>
      <c r="F57" s="225">
        <v>14</v>
      </c>
      <c r="G57" s="87">
        <v>2</v>
      </c>
      <c r="H57" s="87">
        <v>4</v>
      </c>
      <c r="I57" s="87">
        <v>4</v>
      </c>
      <c r="J57" s="87">
        <v>4</v>
      </c>
      <c r="K57" s="87">
        <v>4</v>
      </c>
      <c r="L57" s="87">
        <f t="shared" si="0"/>
        <v>16</v>
      </c>
      <c r="M57" s="87">
        <v>4815</v>
      </c>
      <c r="N57" s="225">
        <f t="shared" si="1"/>
        <v>77040</v>
      </c>
    </row>
    <row r="58" spans="1:14" ht="23.25">
      <c r="A58" s="87">
        <v>23</v>
      </c>
      <c r="B58" s="67" t="s">
        <v>1498</v>
      </c>
      <c r="C58" s="87" t="s">
        <v>1499</v>
      </c>
      <c r="D58" s="87">
        <v>40</v>
      </c>
      <c r="E58" s="87">
        <v>69</v>
      </c>
      <c r="F58" s="225">
        <v>44</v>
      </c>
      <c r="G58" s="87">
        <v>10</v>
      </c>
      <c r="H58" s="87">
        <v>10</v>
      </c>
      <c r="I58" s="87">
        <v>10</v>
      </c>
      <c r="J58" s="87">
        <v>10</v>
      </c>
      <c r="K58" s="87">
        <v>10</v>
      </c>
      <c r="L58" s="87">
        <f t="shared" si="0"/>
        <v>40</v>
      </c>
      <c r="M58" s="87">
        <v>941.6</v>
      </c>
      <c r="N58" s="225">
        <f t="shared" si="1"/>
        <v>37664</v>
      </c>
    </row>
    <row r="59" spans="1:14" ht="23.25">
      <c r="A59" s="87"/>
      <c r="B59" s="67"/>
      <c r="C59" s="87" t="s">
        <v>1500</v>
      </c>
      <c r="D59" s="87">
        <v>40</v>
      </c>
      <c r="E59" s="87">
        <v>76</v>
      </c>
      <c r="F59" s="225">
        <v>44</v>
      </c>
      <c r="G59" s="87">
        <v>8</v>
      </c>
      <c r="H59" s="87">
        <v>10</v>
      </c>
      <c r="I59" s="87">
        <v>10</v>
      </c>
      <c r="J59" s="87">
        <v>10</v>
      </c>
      <c r="K59" s="87">
        <v>10</v>
      </c>
      <c r="L59" s="87">
        <f t="shared" si="0"/>
        <v>40</v>
      </c>
      <c r="M59" s="87">
        <v>984.4</v>
      </c>
      <c r="N59" s="225">
        <f t="shared" si="1"/>
        <v>39376</v>
      </c>
    </row>
    <row r="60" spans="1:14" ht="23.25">
      <c r="A60" s="87">
        <v>24</v>
      </c>
      <c r="B60" s="227" t="s">
        <v>1501</v>
      </c>
      <c r="C60" s="87">
        <v>24</v>
      </c>
      <c r="D60" s="87">
        <v>14</v>
      </c>
      <c r="E60" s="87">
        <v>10</v>
      </c>
      <c r="F60" s="225">
        <v>10</v>
      </c>
      <c r="G60" s="87">
        <v>8</v>
      </c>
      <c r="H60" s="87">
        <v>10</v>
      </c>
      <c r="I60" s="87"/>
      <c r="J60" s="87"/>
      <c r="K60" s="87"/>
      <c r="L60" s="87">
        <f t="shared" si="0"/>
        <v>10</v>
      </c>
      <c r="M60" s="87">
        <v>240</v>
      </c>
      <c r="N60" s="225">
        <f t="shared" si="1"/>
        <v>2400</v>
      </c>
    </row>
    <row r="61" spans="1:14" ht="23.25">
      <c r="A61" s="87"/>
      <c r="B61" s="227"/>
      <c r="C61" s="87">
        <v>28</v>
      </c>
      <c r="D61" s="87">
        <v>11</v>
      </c>
      <c r="E61" s="87">
        <v>10</v>
      </c>
      <c r="F61" s="225">
        <v>20</v>
      </c>
      <c r="G61" s="87">
        <v>6</v>
      </c>
      <c r="H61" s="87">
        <v>10</v>
      </c>
      <c r="I61" s="87"/>
      <c r="J61" s="87">
        <v>10</v>
      </c>
      <c r="K61" s="87"/>
      <c r="L61" s="87">
        <f t="shared" si="0"/>
        <v>20</v>
      </c>
      <c r="M61" s="87">
        <v>240</v>
      </c>
      <c r="N61" s="225">
        <f t="shared" si="1"/>
        <v>4800</v>
      </c>
    </row>
    <row r="62" spans="1:14" ht="23.25">
      <c r="A62" s="87"/>
      <c r="B62" s="67"/>
      <c r="C62" s="87">
        <v>32</v>
      </c>
      <c r="D62" s="87">
        <v>20</v>
      </c>
      <c r="E62" s="87">
        <v>40</v>
      </c>
      <c r="F62" s="225">
        <v>10</v>
      </c>
      <c r="G62" s="87">
        <v>4</v>
      </c>
      <c r="H62" s="87">
        <v>10</v>
      </c>
      <c r="I62" s="87"/>
      <c r="J62" s="87"/>
      <c r="K62" s="87"/>
      <c r="L62" s="87">
        <f t="shared" si="0"/>
        <v>10</v>
      </c>
      <c r="M62" s="87">
        <v>240</v>
      </c>
      <c r="N62" s="225">
        <f t="shared" si="1"/>
        <v>2400</v>
      </c>
    </row>
    <row r="63" spans="1:14" ht="23.25">
      <c r="A63" s="87"/>
      <c r="B63" s="67"/>
      <c r="C63" s="87">
        <v>36</v>
      </c>
      <c r="D63" s="87">
        <v>10</v>
      </c>
      <c r="E63" s="87">
        <v>12</v>
      </c>
      <c r="F63" s="225">
        <v>10</v>
      </c>
      <c r="G63" s="87">
        <v>3</v>
      </c>
      <c r="H63" s="87">
        <v>10</v>
      </c>
      <c r="I63" s="87"/>
      <c r="J63" s="87"/>
      <c r="K63" s="87"/>
      <c r="L63" s="87">
        <f t="shared" si="0"/>
        <v>10</v>
      </c>
      <c r="M63" s="87">
        <v>240</v>
      </c>
      <c r="N63" s="225">
        <f t="shared" si="1"/>
        <v>2400</v>
      </c>
    </row>
    <row r="64" spans="1:14" ht="23.25">
      <c r="A64" s="87">
        <v>25</v>
      </c>
      <c r="B64" s="67" t="s">
        <v>1502</v>
      </c>
      <c r="C64" s="87" t="s">
        <v>1479</v>
      </c>
      <c r="D64" s="87">
        <v>200</v>
      </c>
      <c r="E64" s="87">
        <v>257</v>
      </c>
      <c r="F64" s="225">
        <v>237</v>
      </c>
      <c r="G64" s="87">
        <v>20</v>
      </c>
      <c r="H64" s="87">
        <v>60</v>
      </c>
      <c r="I64" s="87">
        <v>60</v>
      </c>
      <c r="J64" s="87">
        <v>60</v>
      </c>
      <c r="K64" s="87">
        <v>60</v>
      </c>
      <c r="L64" s="87">
        <f t="shared" si="0"/>
        <v>240</v>
      </c>
      <c r="M64" s="87">
        <v>321</v>
      </c>
      <c r="N64" s="225">
        <f t="shared" si="1"/>
        <v>77040</v>
      </c>
    </row>
    <row r="65" spans="1:14" ht="23.25">
      <c r="A65" s="87"/>
      <c r="B65" s="67"/>
      <c r="C65" s="87" t="s">
        <v>1491</v>
      </c>
      <c r="D65" s="87"/>
      <c r="E65" s="87">
        <v>110</v>
      </c>
      <c r="F65" s="225">
        <v>10</v>
      </c>
      <c r="G65" s="87"/>
      <c r="H65" s="87">
        <v>10</v>
      </c>
      <c r="I65" s="87"/>
      <c r="J65" s="87"/>
      <c r="K65" s="87"/>
      <c r="L65" s="87">
        <f t="shared" si="0"/>
        <v>10</v>
      </c>
      <c r="M65" s="87">
        <v>181.9</v>
      </c>
      <c r="N65" s="225">
        <f t="shared" si="1"/>
        <v>1819</v>
      </c>
    </row>
    <row r="66" spans="1:14" ht="23.25">
      <c r="A66" s="87">
        <v>26</v>
      </c>
      <c r="B66" s="67" t="s">
        <v>1503</v>
      </c>
      <c r="C66" s="87"/>
      <c r="D66" s="225">
        <v>1000</v>
      </c>
      <c r="E66" s="225">
        <v>1400</v>
      </c>
      <c r="F66" s="225">
        <v>1700</v>
      </c>
      <c r="G66" s="225">
        <v>800</v>
      </c>
      <c r="H66" s="87">
        <v>500</v>
      </c>
      <c r="I66" s="87">
        <v>500</v>
      </c>
      <c r="J66" s="87">
        <v>500</v>
      </c>
      <c r="K66" s="87">
        <v>500</v>
      </c>
      <c r="L66" s="87">
        <f t="shared" si="0"/>
        <v>2000</v>
      </c>
      <c r="M66" s="87">
        <v>18</v>
      </c>
      <c r="N66" s="225">
        <f t="shared" si="1"/>
        <v>36000</v>
      </c>
    </row>
    <row r="67" spans="1:14" ht="23.25">
      <c r="A67" s="87">
        <v>27</v>
      </c>
      <c r="B67" s="67" t="s">
        <v>1504</v>
      </c>
      <c r="C67" s="87" t="s">
        <v>1505</v>
      </c>
      <c r="D67" s="225">
        <v>3000</v>
      </c>
      <c r="E67" s="225">
        <v>3630</v>
      </c>
      <c r="F67" s="225">
        <v>5000</v>
      </c>
      <c r="G67" s="225"/>
      <c r="H67" s="87">
        <v>3000</v>
      </c>
      <c r="I67" s="87"/>
      <c r="J67" s="87">
        <v>3000</v>
      </c>
      <c r="K67" s="87">
        <v>3000</v>
      </c>
      <c r="L67" s="87">
        <f t="shared" si="0"/>
        <v>9000</v>
      </c>
      <c r="M67" s="87">
        <v>2.9</v>
      </c>
      <c r="N67" s="225">
        <f t="shared" si="1"/>
        <v>26100</v>
      </c>
    </row>
    <row r="68" spans="1:14" ht="23.25">
      <c r="A68" s="87">
        <v>28</v>
      </c>
      <c r="B68" s="67" t="s">
        <v>1504</v>
      </c>
      <c r="C68" s="87" t="s">
        <v>1506</v>
      </c>
      <c r="D68" s="225"/>
      <c r="E68" s="225"/>
      <c r="F68" s="225">
        <v>540</v>
      </c>
      <c r="G68" s="225">
        <v>1000</v>
      </c>
      <c r="H68" s="87"/>
      <c r="I68" s="87"/>
      <c r="J68" s="87"/>
      <c r="K68" s="87"/>
      <c r="L68" s="87">
        <f>SUM(H68:K68)</f>
        <v>0</v>
      </c>
      <c r="M68" s="87">
        <v>4.3</v>
      </c>
      <c r="N68" s="225">
        <f aca="true" t="shared" si="2" ref="N68:N87">L68*M68</f>
        <v>0</v>
      </c>
    </row>
    <row r="69" spans="1:14" ht="23.25">
      <c r="A69" s="87">
        <v>29</v>
      </c>
      <c r="B69" s="67" t="s">
        <v>1507</v>
      </c>
      <c r="C69" s="87" t="s">
        <v>1508</v>
      </c>
      <c r="D69" s="87">
        <v>60</v>
      </c>
      <c r="E69" s="87">
        <v>120</v>
      </c>
      <c r="F69" s="225">
        <v>150</v>
      </c>
      <c r="G69" s="87">
        <v>40</v>
      </c>
      <c r="H69" s="87"/>
      <c r="I69" s="87">
        <v>60</v>
      </c>
      <c r="J69" s="87"/>
      <c r="K69" s="87">
        <v>60</v>
      </c>
      <c r="L69" s="87">
        <f>SUM(H69:K69)</f>
        <v>120</v>
      </c>
      <c r="M69" s="87">
        <v>140</v>
      </c>
      <c r="N69" s="225">
        <f t="shared" si="2"/>
        <v>16800</v>
      </c>
    </row>
    <row r="70" spans="1:14" ht="23.25">
      <c r="A70" s="87"/>
      <c r="B70" s="67"/>
      <c r="C70" s="87" t="s">
        <v>1509</v>
      </c>
      <c r="D70" s="87">
        <v>180</v>
      </c>
      <c r="E70" s="87">
        <v>300</v>
      </c>
      <c r="F70" s="225">
        <v>320</v>
      </c>
      <c r="G70" s="87">
        <v>30</v>
      </c>
      <c r="H70" s="87">
        <v>120</v>
      </c>
      <c r="I70" s="87"/>
      <c r="J70" s="87">
        <v>120</v>
      </c>
      <c r="K70" s="87">
        <v>120</v>
      </c>
      <c r="L70" s="87">
        <f>SUM(H70:K70)</f>
        <v>360</v>
      </c>
      <c r="M70" s="87">
        <v>140</v>
      </c>
      <c r="N70" s="225">
        <f t="shared" si="2"/>
        <v>50400</v>
      </c>
    </row>
    <row r="71" spans="1:14" ht="23.25">
      <c r="A71" s="87"/>
      <c r="B71" s="67"/>
      <c r="C71" s="87" t="s">
        <v>1510</v>
      </c>
      <c r="D71" s="87">
        <v>180</v>
      </c>
      <c r="E71" s="87">
        <v>80</v>
      </c>
      <c r="F71" s="225">
        <v>120</v>
      </c>
      <c r="G71" s="87">
        <v>20</v>
      </c>
      <c r="H71" s="87">
        <v>120</v>
      </c>
      <c r="I71" s="87"/>
      <c r="J71" s="87"/>
      <c r="K71" s="87"/>
      <c r="L71" s="87">
        <f>SUM(H71:K71)</f>
        <v>120</v>
      </c>
      <c r="M71" s="87">
        <v>140</v>
      </c>
      <c r="N71" s="225">
        <f t="shared" si="2"/>
        <v>16800</v>
      </c>
    </row>
    <row r="72" spans="1:14" ht="23.25">
      <c r="A72" s="87"/>
      <c r="B72" s="67"/>
      <c r="C72" s="87" t="s">
        <v>1511</v>
      </c>
      <c r="D72" s="87">
        <v>240</v>
      </c>
      <c r="E72" s="87">
        <v>480</v>
      </c>
      <c r="F72" s="225">
        <v>500</v>
      </c>
      <c r="G72" s="87">
        <v>60</v>
      </c>
      <c r="H72" s="87">
        <v>120</v>
      </c>
      <c r="I72" s="87">
        <v>120</v>
      </c>
      <c r="J72" s="87">
        <v>120</v>
      </c>
      <c r="K72" s="87">
        <v>120</v>
      </c>
      <c r="L72" s="87">
        <f>SUM(H72:K72)</f>
        <v>480</v>
      </c>
      <c r="M72" s="87">
        <v>140</v>
      </c>
      <c r="N72" s="225">
        <f t="shared" si="2"/>
        <v>67200</v>
      </c>
    </row>
    <row r="73" spans="1:14" ht="23.25">
      <c r="A73" s="87"/>
      <c r="B73" s="67"/>
      <c r="C73" s="87" t="s">
        <v>1512</v>
      </c>
      <c r="D73" s="87">
        <v>300</v>
      </c>
      <c r="E73" s="87">
        <v>320</v>
      </c>
      <c r="F73" s="225">
        <v>470</v>
      </c>
      <c r="G73" s="87">
        <v>40</v>
      </c>
      <c r="H73" s="87">
        <v>120</v>
      </c>
      <c r="I73" s="87">
        <v>120</v>
      </c>
      <c r="J73" s="87">
        <v>120</v>
      </c>
      <c r="K73" s="87">
        <v>120</v>
      </c>
      <c r="L73" s="87">
        <f aca="true" t="shared" si="3" ref="L73:L86">SUM(H73:K73)</f>
        <v>480</v>
      </c>
      <c r="M73" s="87">
        <v>140</v>
      </c>
      <c r="N73" s="225">
        <f t="shared" si="2"/>
        <v>67200</v>
      </c>
    </row>
    <row r="74" spans="1:14" ht="23.25">
      <c r="A74" s="87">
        <v>30</v>
      </c>
      <c r="B74" s="67" t="s">
        <v>1513</v>
      </c>
      <c r="C74" s="87" t="s">
        <v>1508</v>
      </c>
      <c r="D74" s="87"/>
      <c r="E74" s="87">
        <v>120</v>
      </c>
      <c r="F74" s="225">
        <v>220</v>
      </c>
      <c r="G74" s="87">
        <v>40</v>
      </c>
      <c r="H74" s="87">
        <v>60</v>
      </c>
      <c r="I74" s="87">
        <v>60</v>
      </c>
      <c r="J74" s="87"/>
      <c r="K74" s="87">
        <v>60</v>
      </c>
      <c r="L74" s="87">
        <f t="shared" si="3"/>
        <v>180</v>
      </c>
      <c r="M74" s="87">
        <v>140</v>
      </c>
      <c r="N74" s="225">
        <f t="shared" si="2"/>
        <v>25200</v>
      </c>
    </row>
    <row r="75" spans="1:14" ht="23.25">
      <c r="A75" s="87"/>
      <c r="B75" s="67"/>
      <c r="C75" s="87" t="s">
        <v>1509</v>
      </c>
      <c r="D75" s="87">
        <v>180</v>
      </c>
      <c r="E75" s="87">
        <v>90</v>
      </c>
      <c r="F75" s="225">
        <v>190</v>
      </c>
      <c r="G75" s="87">
        <v>30</v>
      </c>
      <c r="H75" s="87">
        <v>60</v>
      </c>
      <c r="I75" s="87">
        <v>60</v>
      </c>
      <c r="J75" s="87">
        <v>60</v>
      </c>
      <c r="K75" s="87"/>
      <c r="L75" s="87">
        <f t="shared" si="3"/>
        <v>180</v>
      </c>
      <c r="M75" s="87">
        <v>140</v>
      </c>
      <c r="N75" s="225">
        <f t="shared" si="2"/>
        <v>25200</v>
      </c>
    </row>
    <row r="76" spans="1:14" ht="23.25">
      <c r="A76" s="87"/>
      <c r="B76" s="67"/>
      <c r="C76" s="87" t="s">
        <v>1510</v>
      </c>
      <c r="D76" s="87"/>
      <c r="E76" s="87">
        <v>120</v>
      </c>
      <c r="F76" s="225"/>
      <c r="G76" s="87">
        <v>20</v>
      </c>
      <c r="H76" s="87">
        <v>60</v>
      </c>
      <c r="I76" s="87"/>
      <c r="J76" s="87">
        <v>60</v>
      </c>
      <c r="K76" s="87"/>
      <c r="L76" s="87">
        <f t="shared" si="3"/>
        <v>120</v>
      </c>
      <c r="M76" s="87">
        <v>140</v>
      </c>
      <c r="N76" s="225">
        <f t="shared" si="2"/>
        <v>16800</v>
      </c>
    </row>
    <row r="77" spans="1:14" ht="23.25">
      <c r="A77" s="87"/>
      <c r="B77" s="67"/>
      <c r="C77" s="87" t="s">
        <v>1511</v>
      </c>
      <c r="D77" s="87">
        <v>120</v>
      </c>
      <c r="E77" s="87">
        <v>150</v>
      </c>
      <c r="F77" s="225"/>
      <c r="G77" s="87">
        <v>30</v>
      </c>
      <c r="H77" s="87">
        <v>60</v>
      </c>
      <c r="I77" s="87"/>
      <c r="J77" s="87">
        <v>60</v>
      </c>
      <c r="K77" s="87"/>
      <c r="L77" s="87">
        <f t="shared" si="3"/>
        <v>120</v>
      </c>
      <c r="M77" s="87">
        <v>140</v>
      </c>
      <c r="N77" s="225">
        <f t="shared" si="2"/>
        <v>16800</v>
      </c>
    </row>
    <row r="78" spans="1:14" ht="23.25">
      <c r="A78" s="87">
        <v>31</v>
      </c>
      <c r="B78" s="67" t="s">
        <v>1514</v>
      </c>
      <c r="C78" s="87" t="s">
        <v>1515</v>
      </c>
      <c r="D78" s="225">
        <v>100000</v>
      </c>
      <c r="E78" s="228">
        <v>45000</v>
      </c>
      <c r="F78" s="225">
        <v>50000</v>
      </c>
      <c r="G78" s="225">
        <v>20000</v>
      </c>
      <c r="H78" s="225"/>
      <c r="I78" s="225">
        <v>50000</v>
      </c>
      <c r="J78" s="225"/>
      <c r="K78" s="225"/>
      <c r="L78" s="225">
        <f t="shared" si="3"/>
        <v>50000</v>
      </c>
      <c r="M78" s="87">
        <v>0.28</v>
      </c>
      <c r="N78" s="225">
        <f t="shared" si="2"/>
        <v>14000.000000000002</v>
      </c>
    </row>
    <row r="79" spans="1:14" ht="23.25">
      <c r="A79" s="87"/>
      <c r="B79" s="67"/>
      <c r="C79" s="87" t="s">
        <v>1516</v>
      </c>
      <c r="D79" s="225">
        <v>50000</v>
      </c>
      <c r="E79" s="225">
        <v>50000</v>
      </c>
      <c r="F79" s="225">
        <v>50000</v>
      </c>
      <c r="G79" s="225">
        <v>20000</v>
      </c>
      <c r="H79" s="225">
        <v>50000</v>
      </c>
      <c r="I79" s="229"/>
      <c r="J79" s="225"/>
      <c r="K79" s="225"/>
      <c r="L79" s="225">
        <f t="shared" si="3"/>
        <v>50000</v>
      </c>
      <c r="M79" s="87">
        <v>0.45</v>
      </c>
      <c r="N79" s="225">
        <f t="shared" si="2"/>
        <v>22500</v>
      </c>
    </row>
    <row r="80" spans="1:14" ht="23.25">
      <c r="A80" s="87">
        <v>32</v>
      </c>
      <c r="B80" s="67" t="s">
        <v>1517</v>
      </c>
      <c r="C80" s="87" t="s">
        <v>1515</v>
      </c>
      <c r="D80" s="225">
        <v>100000</v>
      </c>
      <c r="E80" s="225">
        <v>50000</v>
      </c>
      <c r="F80" s="225">
        <v>50000</v>
      </c>
      <c r="G80" s="225">
        <v>20000</v>
      </c>
      <c r="H80" s="225"/>
      <c r="I80" s="225"/>
      <c r="J80" s="225">
        <v>50000</v>
      </c>
      <c r="K80" s="225"/>
      <c r="L80" s="225">
        <f t="shared" si="3"/>
        <v>50000</v>
      </c>
      <c r="M80" s="87">
        <v>0.28</v>
      </c>
      <c r="N80" s="225">
        <f t="shared" si="2"/>
        <v>14000.000000000002</v>
      </c>
    </row>
    <row r="81" spans="1:14" ht="23.25">
      <c r="A81" s="87"/>
      <c r="B81" s="67"/>
      <c r="C81" s="87" t="s">
        <v>1516</v>
      </c>
      <c r="D81" s="225">
        <v>100000</v>
      </c>
      <c r="E81" s="225">
        <v>50000</v>
      </c>
      <c r="F81" s="225">
        <v>50000</v>
      </c>
      <c r="G81" s="225">
        <v>10000</v>
      </c>
      <c r="H81" s="225">
        <v>50000</v>
      </c>
      <c r="I81" s="225"/>
      <c r="J81" s="225"/>
      <c r="K81" s="225"/>
      <c r="L81" s="229">
        <f t="shared" si="3"/>
        <v>50000</v>
      </c>
      <c r="M81" s="87">
        <v>0.45</v>
      </c>
      <c r="N81" s="225">
        <f t="shared" si="2"/>
        <v>22500</v>
      </c>
    </row>
    <row r="82" spans="1:14" ht="23.25">
      <c r="A82" s="87">
        <v>33</v>
      </c>
      <c r="B82" s="67" t="s">
        <v>1518</v>
      </c>
      <c r="C82" s="87"/>
      <c r="D82" s="225">
        <v>200000</v>
      </c>
      <c r="E82" s="225">
        <v>200000</v>
      </c>
      <c r="F82" s="225">
        <v>200000</v>
      </c>
      <c r="G82" s="225">
        <v>50000</v>
      </c>
      <c r="H82" s="225"/>
      <c r="I82" s="225">
        <v>100000</v>
      </c>
      <c r="J82" s="225"/>
      <c r="K82" s="225">
        <v>100000</v>
      </c>
      <c r="L82" s="225">
        <f t="shared" si="3"/>
        <v>200000</v>
      </c>
      <c r="M82" s="87">
        <v>0.55</v>
      </c>
      <c r="N82" s="225">
        <f t="shared" si="2"/>
        <v>110000.00000000001</v>
      </c>
    </row>
    <row r="83" spans="1:14" ht="23.25">
      <c r="A83" s="87">
        <v>34</v>
      </c>
      <c r="B83" s="67" t="s">
        <v>1519</v>
      </c>
      <c r="C83" s="87"/>
      <c r="D83" s="230">
        <v>1200000</v>
      </c>
      <c r="E83" s="225">
        <v>200000</v>
      </c>
      <c r="F83" s="225">
        <v>200000</v>
      </c>
      <c r="G83" s="231">
        <v>5000</v>
      </c>
      <c r="H83" s="225">
        <v>100000</v>
      </c>
      <c r="I83" s="225"/>
      <c r="J83" s="225">
        <v>100000</v>
      </c>
      <c r="K83" s="225"/>
      <c r="L83" s="225">
        <f t="shared" si="3"/>
        <v>200000</v>
      </c>
      <c r="M83" s="87">
        <v>0.25</v>
      </c>
      <c r="N83" s="225">
        <f t="shared" si="2"/>
        <v>50000</v>
      </c>
    </row>
    <row r="84" spans="1:14" ht="23.25">
      <c r="A84" s="87">
        <v>35</v>
      </c>
      <c r="B84" s="67" t="s">
        <v>1520</v>
      </c>
      <c r="C84" s="87"/>
      <c r="D84" s="230">
        <v>150</v>
      </c>
      <c r="E84" s="87">
        <v>200</v>
      </c>
      <c r="F84" s="225">
        <v>320</v>
      </c>
      <c r="G84" s="225">
        <v>100</v>
      </c>
      <c r="H84" s="225"/>
      <c r="I84" s="225">
        <v>100</v>
      </c>
      <c r="J84" s="225"/>
      <c r="K84" s="225">
        <v>100</v>
      </c>
      <c r="L84" s="225">
        <f t="shared" si="3"/>
        <v>200</v>
      </c>
      <c r="M84" s="87">
        <v>350</v>
      </c>
      <c r="N84" s="225">
        <f t="shared" si="2"/>
        <v>70000</v>
      </c>
    </row>
    <row r="85" spans="1:14" ht="23.25">
      <c r="A85" s="87">
        <v>36</v>
      </c>
      <c r="B85" s="67" t="s">
        <v>1521</v>
      </c>
      <c r="C85" s="87" t="s">
        <v>1464</v>
      </c>
      <c r="D85" s="87">
        <v>10</v>
      </c>
      <c r="E85" s="87">
        <v>15</v>
      </c>
      <c r="F85" s="225">
        <v>6</v>
      </c>
      <c r="G85" s="87">
        <v>7</v>
      </c>
      <c r="H85" s="87"/>
      <c r="I85" s="87">
        <v>10</v>
      </c>
      <c r="J85" s="87"/>
      <c r="K85" s="87"/>
      <c r="L85" s="87">
        <f t="shared" si="3"/>
        <v>10</v>
      </c>
      <c r="M85" s="87">
        <v>260</v>
      </c>
      <c r="N85" s="225">
        <f t="shared" si="2"/>
        <v>2600</v>
      </c>
    </row>
    <row r="86" spans="1:14" ht="23.25">
      <c r="A86" s="87"/>
      <c r="B86" s="67"/>
      <c r="C86" s="87" t="s">
        <v>1465</v>
      </c>
      <c r="D86" s="87">
        <v>10</v>
      </c>
      <c r="E86" s="87">
        <v>10</v>
      </c>
      <c r="F86" s="225">
        <v>15</v>
      </c>
      <c r="G86" s="87">
        <v>3</v>
      </c>
      <c r="H86" s="87"/>
      <c r="I86" s="87">
        <v>10</v>
      </c>
      <c r="J86" s="87"/>
      <c r="K86" s="87">
        <v>10</v>
      </c>
      <c r="L86" s="87">
        <f t="shared" si="3"/>
        <v>20</v>
      </c>
      <c r="M86" s="87">
        <v>260</v>
      </c>
      <c r="N86" s="225">
        <f t="shared" si="2"/>
        <v>5200</v>
      </c>
    </row>
    <row r="87" spans="1:14" ht="23.25">
      <c r="A87" s="87"/>
      <c r="B87" s="67"/>
      <c r="C87" s="87" t="s">
        <v>1466</v>
      </c>
      <c r="D87" s="87">
        <v>10</v>
      </c>
      <c r="E87" s="87">
        <v>10</v>
      </c>
      <c r="F87" s="225">
        <v>8</v>
      </c>
      <c r="G87" s="87">
        <v>6</v>
      </c>
      <c r="H87" s="87"/>
      <c r="I87" s="87">
        <v>10</v>
      </c>
      <c r="J87" s="87"/>
      <c r="K87" s="87"/>
      <c r="L87" s="87">
        <v>10</v>
      </c>
      <c r="M87" s="87">
        <v>260</v>
      </c>
      <c r="N87" s="225">
        <f t="shared" si="2"/>
        <v>2600</v>
      </c>
    </row>
    <row r="88" spans="13:14" ht="23.25">
      <c r="M88" s="428">
        <f>SUM(N4:N87)</f>
        <v>1643206.9</v>
      </c>
      <c r="N88" s="428"/>
    </row>
  </sheetData>
  <sheetProtection/>
  <mergeCells count="3">
    <mergeCell ref="A1:N1"/>
    <mergeCell ref="D2:F2"/>
    <mergeCell ref="M88:N8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="233" customFormat="1" ht="23.25">
      <c r="G1" s="234" t="s">
        <v>1522</v>
      </c>
    </row>
    <row r="2" s="233" customFormat="1" ht="19.5"/>
    <row r="3" spans="1:24" ht="17.25">
      <c r="A3" s="439" t="s">
        <v>196</v>
      </c>
      <c r="B3" s="439" t="s">
        <v>198</v>
      </c>
      <c r="C3" s="439" t="s">
        <v>655</v>
      </c>
      <c r="D3" s="429" t="s">
        <v>1523</v>
      </c>
      <c r="E3" s="429"/>
      <c r="F3" s="429"/>
      <c r="G3" s="439" t="s">
        <v>976</v>
      </c>
      <c r="H3" s="429" t="s">
        <v>456</v>
      </c>
      <c r="I3" s="429"/>
      <c r="J3" s="429"/>
      <c r="K3" s="429" t="s">
        <v>539</v>
      </c>
      <c r="L3" s="429"/>
      <c r="M3" s="429"/>
      <c r="N3" s="429" t="s">
        <v>540</v>
      </c>
      <c r="O3" s="429"/>
      <c r="P3" s="429"/>
      <c r="Q3" s="430" t="s">
        <v>541</v>
      </c>
      <c r="R3" s="431"/>
      <c r="S3" s="432"/>
      <c r="T3" s="433" t="s">
        <v>484</v>
      </c>
      <c r="U3" s="435" t="s">
        <v>253</v>
      </c>
      <c r="V3" s="437" t="s">
        <v>659</v>
      </c>
      <c r="W3" s="235" t="s">
        <v>1524</v>
      </c>
      <c r="X3" s="236"/>
    </row>
    <row r="4" spans="1:24" ht="20.25">
      <c r="A4" s="440"/>
      <c r="B4" s="440"/>
      <c r="C4" s="440"/>
      <c r="D4" s="237">
        <v>57</v>
      </c>
      <c r="E4" s="238">
        <v>58</v>
      </c>
      <c r="F4" s="239">
        <v>59</v>
      </c>
      <c r="G4" s="440"/>
      <c r="H4" s="240" t="s">
        <v>1525</v>
      </c>
      <c r="I4" s="241" t="s">
        <v>1526</v>
      </c>
      <c r="J4" s="242" t="s">
        <v>886</v>
      </c>
      <c r="K4" s="240" t="s">
        <v>1525</v>
      </c>
      <c r="L4" s="241" t="s">
        <v>1526</v>
      </c>
      <c r="M4" s="242" t="s">
        <v>886</v>
      </c>
      <c r="N4" s="240" t="s">
        <v>1525</v>
      </c>
      <c r="O4" s="241" t="s">
        <v>1526</v>
      </c>
      <c r="P4" s="242" t="s">
        <v>886</v>
      </c>
      <c r="Q4" s="240" t="s">
        <v>1525</v>
      </c>
      <c r="R4" s="241" t="s">
        <v>1526</v>
      </c>
      <c r="S4" s="242" t="s">
        <v>886</v>
      </c>
      <c r="T4" s="434"/>
      <c r="U4" s="436"/>
      <c r="V4" s="438"/>
      <c r="W4" s="243"/>
      <c r="X4" s="236"/>
    </row>
    <row r="5" spans="1:23" ht="20.25">
      <c r="A5" s="244">
        <v>1</v>
      </c>
      <c r="B5" s="245" t="s">
        <v>1527</v>
      </c>
      <c r="C5" s="244" t="s">
        <v>1528</v>
      </c>
      <c r="D5" s="246">
        <v>60</v>
      </c>
      <c r="E5" s="247">
        <v>21</v>
      </c>
      <c r="F5" s="248">
        <v>20</v>
      </c>
      <c r="G5" s="249"/>
      <c r="H5" s="250"/>
      <c r="I5" s="250"/>
      <c r="J5" s="251"/>
      <c r="K5" s="250">
        <v>10</v>
      </c>
      <c r="L5" s="250">
        <v>4280</v>
      </c>
      <c r="M5" s="252"/>
      <c r="N5" s="250"/>
      <c r="O5" s="250"/>
      <c r="P5" s="251"/>
      <c r="Q5" s="250">
        <v>10</v>
      </c>
      <c r="R5" s="250">
        <v>4280</v>
      </c>
      <c r="S5" s="251"/>
      <c r="T5" s="246">
        <v>20</v>
      </c>
      <c r="U5" s="253">
        <v>428</v>
      </c>
      <c r="V5" s="254">
        <v>8560</v>
      </c>
      <c r="W5" s="244"/>
    </row>
    <row r="6" spans="1:26" ht="20.25">
      <c r="A6" s="244">
        <v>2</v>
      </c>
      <c r="B6" s="245" t="s">
        <v>1529</v>
      </c>
      <c r="C6" s="244" t="s">
        <v>1528</v>
      </c>
      <c r="D6" s="246">
        <v>158</v>
      </c>
      <c r="E6" s="247">
        <v>234</v>
      </c>
      <c r="F6" s="248">
        <v>192</v>
      </c>
      <c r="G6" s="249"/>
      <c r="H6" s="250">
        <v>50</v>
      </c>
      <c r="I6" s="250">
        <f>H6*U6</f>
        <v>15500</v>
      </c>
      <c r="J6" s="251"/>
      <c r="K6" s="250">
        <v>50</v>
      </c>
      <c r="L6" s="250">
        <v>15500</v>
      </c>
      <c r="M6" s="252"/>
      <c r="N6" s="250">
        <v>50</v>
      </c>
      <c r="O6" s="250">
        <v>15500</v>
      </c>
      <c r="P6" s="251"/>
      <c r="Q6" s="250">
        <v>50</v>
      </c>
      <c r="R6" s="250">
        <v>15500</v>
      </c>
      <c r="S6" s="251"/>
      <c r="T6" s="246">
        <v>200</v>
      </c>
      <c r="U6" s="253">
        <v>310</v>
      </c>
      <c r="V6" s="254">
        <v>62000</v>
      </c>
      <c r="W6" s="244"/>
      <c r="Z6" s="255"/>
    </row>
    <row r="7" spans="1:23" ht="20.25">
      <c r="A7" s="244">
        <v>3</v>
      </c>
      <c r="B7" s="245" t="s">
        <v>1530</v>
      </c>
      <c r="C7" s="244" t="s">
        <v>1528</v>
      </c>
      <c r="D7" s="246">
        <v>6</v>
      </c>
      <c r="E7" s="247">
        <v>5</v>
      </c>
      <c r="F7" s="248">
        <v>5</v>
      </c>
      <c r="G7" s="249"/>
      <c r="H7" s="250"/>
      <c r="I7" s="250"/>
      <c r="J7" s="251"/>
      <c r="K7" s="250">
        <v>10</v>
      </c>
      <c r="L7" s="250">
        <v>4280</v>
      </c>
      <c r="M7" s="252"/>
      <c r="N7" s="250"/>
      <c r="O7" s="250"/>
      <c r="P7" s="251"/>
      <c r="Q7" s="250"/>
      <c r="R7" s="250"/>
      <c r="S7" s="251"/>
      <c r="T7" s="246">
        <v>10</v>
      </c>
      <c r="U7" s="256">
        <v>550</v>
      </c>
      <c r="V7" s="254">
        <v>4280</v>
      </c>
      <c r="W7" s="244"/>
    </row>
    <row r="8" spans="1:23" ht="20.25">
      <c r="A8" s="244">
        <v>4</v>
      </c>
      <c r="B8" s="245" t="s">
        <v>1531</v>
      </c>
      <c r="C8" s="244" t="s">
        <v>1528</v>
      </c>
      <c r="D8" s="246">
        <v>110</v>
      </c>
      <c r="E8" s="247">
        <v>110</v>
      </c>
      <c r="F8" s="248">
        <v>106</v>
      </c>
      <c r="G8" s="249"/>
      <c r="H8" s="250">
        <v>30</v>
      </c>
      <c r="I8" s="250">
        <f>H8*U8</f>
        <v>6000</v>
      </c>
      <c r="J8" s="251"/>
      <c r="K8" s="250">
        <v>30</v>
      </c>
      <c r="L8" s="250">
        <v>6000</v>
      </c>
      <c r="M8" s="252"/>
      <c r="N8" s="250">
        <v>30</v>
      </c>
      <c r="O8" s="250">
        <v>6000</v>
      </c>
      <c r="P8" s="251"/>
      <c r="Q8" s="250">
        <v>30</v>
      </c>
      <c r="R8" s="250">
        <v>6000</v>
      </c>
      <c r="S8" s="251"/>
      <c r="T8" s="246">
        <v>120</v>
      </c>
      <c r="U8" s="256">
        <v>200</v>
      </c>
      <c r="V8" s="254">
        <v>24000</v>
      </c>
      <c r="W8" s="244"/>
    </row>
    <row r="9" spans="1:23" ht="20.25">
      <c r="A9" s="244">
        <v>5</v>
      </c>
      <c r="B9" s="245" t="s">
        <v>1532</v>
      </c>
      <c r="C9" s="244" t="s">
        <v>1528</v>
      </c>
      <c r="D9" s="246"/>
      <c r="E9" s="247"/>
      <c r="F9" s="248">
        <v>64</v>
      </c>
      <c r="G9" s="249"/>
      <c r="H9" s="250">
        <v>50</v>
      </c>
      <c r="I9" s="250">
        <f>H9*U9</f>
        <v>9000</v>
      </c>
      <c r="J9" s="251"/>
      <c r="K9" s="250"/>
      <c r="L9" s="250"/>
      <c r="M9" s="252"/>
      <c r="N9" s="250"/>
      <c r="O9" s="250"/>
      <c r="P9" s="251"/>
      <c r="Q9" s="250"/>
      <c r="R9" s="250"/>
      <c r="S9" s="251"/>
      <c r="T9" s="246">
        <v>50</v>
      </c>
      <c r="U9" s="256">
        <v>180</v>
      </c>
      <c r="V9" s="254">
        <v>9000</v>
      </c>
      <c r="W9" s="244"/>
    </row>
    <row r="10" spans="1:23" ht="20.25">
      <c r="A10" s="244">
        <v>6</v>
      </c>
      <c r="B10" s="245" t="s">
        <v>1533</v>
      </c>
      <c r="C10" s="244" t="s">
        <v>1528</v>
      </c>
      <c r="D10" s="246">
        <v>170</v>
      </c>
      <c r="E10" s="247">
        <v>144</v>
      </c>
      <c r="F10" s="248">
        <v>166</v>
      </c>
      <c r="G10" s="249"/>
      <c r="H10" s="250">
        <v>30</v>
      </c>
      <c r="I10" s="250">
        <f>H10*U10</f>
        <v>6000</v>
      </c>
      <c r="J10" s="251"/>
      <c r="K10" s="250">
        <v>50</v>
      </c>
      <c r="L10" s="250">
        <v>10000</v>
      </c>
      <c r="M10" s="252"/>
      <c r="N10" s="250">
        <v>50</v>
      </c>
      <c r="O10" s="250">
        <v>10000</v>
      </c>
      <c r="P10" s="251"/>
      <c r="Q10" s="250">
        <v>50</v>
      </c>
      <c r="R10" s="250">
        <v>10000</v>
      </c>
      <c r="S10" s="251"/>
      <c r="T10" s="246">
        <v>180</v>
      </c>
      <c r="U10" s="256">
        <v>200</v>
      </c>
      <c r="V10" s="254">
        <v>36000</v>
      </c>
      <c r="W10" s="244"/>
    </row>
    <row r="11" spans="1:23" ht="20.25">
      <c r="A11" s="244">
        <v>7</v>
      </c>
      <c r="B11" s="245" t="s">
        <v>1534</v>
      </c>
      <c r="C11" s="244" t="s">
        <v>1535</v>
      </c>
      <c r="D11" s="246"/>
      <c r="E11" s="247">
        <v>6</v>
      </c>
      <c r="F11" s="248">
        <v>8</v>
      </c>
      <c r="G11" s="249"/>
      <c r="H11" s="250"/>
      <c r="I11" s="250"/>
      <c r="J11" s="251"/>
      <c r="K11" s="250">
        <v>4</v>
      </c>
      <c r="L11" s="250">
        <v>3400</v>
      </c>
      <c r="M11" s="252"/>
      <c r="N11" s="250"/>
      <c r="O11" s="250"/>
      <c r="P11" s="251"/>
      <c r="Q11" s="250">
        <v>4</v>
      </c>
      <c r="R11" s="250">
        <v>3400</v>
      </c>
      <c r="S11" s="251"/>
      <c r="T11" s="246">
        <v>8</v>
      </c>
      <c r="U11" s="256">
        <v>850</v>
      </c>
      <c r="V11" s="254">
        <v>6800</v>
      </c>
      <c r="W11" s="244"/>
    </row>
    <row r="12" spans="1:23" ht="20.25">
      <c r="A12" s="244">
        <v>8</v>
      </c>
      <c r="B12" s="245" t="s">
        <v>1536</v>
      </c>
      <c r="C12" s="244" t="s">
        <v>1537</v>
      </c>
      <c r="D12" s="246">
        <v>14</v>
      </c>
      <c r="E12" s="247">
        <v>20</v>
      </c>
      <c r="F12" s="248">
        <v>26</v>
      </c>
      <c r="G12" s="249"/>
      <c r="H12" s="250"/>
      <c r="I12" s="250"/>
      <c r="J12" s="251"/>
      <c r="K12" s="250">
        <v>10</v>
      </c>
      <c r="L12" s="250">
        <v>4000</v>
      </c>
      <c r="M12" s="252"/>
      <c r="N12" s="250"/>
      <c r="O12" s="250"/>
      <c r="P12" s="251"/>
      <c r="Q12" s="250">
        <v>10</v>
      </c>
      <c r="R12" s="250">
        <v>4000</v>
      </c>
      <c r="S12" s="251"/>
      <c r="T12" s="246">
        <v>20</v>
      </c>
      <c r="U12" s="253">
        <v>400</v>
      </c>
      <c r="V12" s="254">
        <v>8000</v>
      </c>
      <c r="W12" s="244"/>
    </row>
    <row r="13" spans="1:23" ht="20.25">
      <c r="A13" s="244">
        <v>9</v>
      </c>
      <c r="B13" s="245" t="s">
        <v>1538</v>
      </c>
      <c r="C13" s="244" t="s">
        <v>1537</v>
      </c>
      <c r="D13" s="246">
        <v>10</v>
      </c>
      <c r="E13" s="247">
        <v>10</v>
      </c>
      <c r="F13" s="248">
        <v>8</v>
      </c>
      <c r="G13" s="249"/>
      <c r="H13" s="250">
        <v>4</v>
      </c>
      <c r="I13" s="250">
        <v>6000</v>
      </c>
      <c r="J13" s="251"/>
      <c r="K13" s="250"/>
      <c r="L13" s="250"/>
      <c r="M13" s="252"/>
      <c r="N13" s="250">
        <v>4</v>
      </c>
      <c r="O13" s="250">
        <v>6000</v>
      </c>
      <c r="P13" s="251"/>
      <c r="Q13" s="250"/>
      <c r="R13" s="250"/>
      <c r="S13" s="251"/>
      <c r="T13" s="246">
        <v>8</v>
      </c>
      <c r="U13" s="253">
        <v>1500</v>
      </c>
      <c r="V13" s="254">
        <v>6000</v>
      </c>
      <c r="W13" s="244"/>
    </row>
    <row r="14" spans="1:23" ht="20.25">
      <c r="A14" s="244">
        <v>10</v>
      </c>
      <c r="B14" s="245" t="s">
        <v>1539</v>
      </c>
      <c r="C14" s="244" t="s">
        <v>1540</v>
      </c>
      <c r="D14" s="246">
        <v>2</v>
      </c>
      <c r="E14" s="247">
        <v>2</v>
      </c>
      <c r="F14" s="248">
        <v>2</v>
      </c>
      <c r="G14" s="257"/>
      <c r="H14" s="250"/>
      <c r="I14" s="250"/>
      <c r="J14" s="251"/>
      <c r="K14" s="250"/>
      <c r="L14" s="250"/>
      <c r="M14" s="252"/>
      <c r="N14" s="250">
        <v>2</v>
      </c>
      <c r="O14" s="250">
        <v>5500</v>
      </c>
      <c r="P14" s="251"/>
      <c r="Q14" s="250"/>
      <c r="R14" s="250"/>
      <c r="S14" s="251"/>
      <c r="T14" s="246">
        <v>2</v>
      </c>
      <c r="U14" s="253">
        <v>2750</v>
      </c>
      <c r="V14" s="254">
        <v>5500</v>
      </c>
      <c r="W14" s="244"/>
    </row>
    <row r="15" spans="1:24" ht="20.25">
      <c r="A15" s="244">
        <v>11</v>
      </c>
      <c r="B15" s="258" t="s">
        <v>1541</v>
      </c>
      <c r="C15" s="259" t="s">
        <v>986</v>
      </c>
      <c r="D15" s="246"/>
      <c r="E15" s="247"/>
      <c r="F15" s="248">
        <v>1</v>
      </c>
      <c r="G15" s="244"/>
      <c r="H15" s="250"/>
      <c r="I15" s="250"/>
      <c r="J15" s="251"/>
      <c r="K15" s="250"/>
      <c r="L15" s="250"/>
      <c r="M15" s="252"/>
      <c r="N15" s="250"/>
      <c r="O15" s="250"/>
      <c r="P15" s="251"/>
      <c r="Q15" s="250"/>
      <c r="R15" s="250"/>
      <c r="S15" s="251"/>
      <c r="T15" s="246">
        <v>0</v>
      </c>
      <c r="U15" s="256">
        <v>856</v>
      </c>
      <c r="V15" s="260">
        <v>0</v>
      </c>
      <c r="W15" s="261"/>
      <c r="X15" s="262"/>
    </row>
    <row r="16" spans="1:23" ht="20.25">
      <c r="A16" s="244">
        <v>12</v>
      </c>
      <c r="B16" s="245" t="s">
        <v>1542</v>
      </c>
      <c r="C16" s="244" t="s">
        <v>1537</v>
      </c>
      <c r="D16" s="246">
        <v>8</v>
      </c>
      <c r="E16" s="247">
        <v>11</v>
      </c>
      <c r="F16" s="248">
        <v>4</v>
      </c>
      <c r="G16" s="257"/>
      <c r="H16" s="250"/>
      <c r="I16" s="250"/>
      <c r="J16" s="251"/>
      <c r="K16" s="250"/>
      <c r="L16" s="250"/>
      <c r="M16" s="252"/>
      <c r="N16" s="250">
        <v>4</v>
      </c>
      <c r="O16" s="250">
        <v>4000</v>
      </c>
      <c r="P16" s="251"/>
      <c r="Q16" s="250"/>
      <c r="R16" s="250"/>
      <c r="S16" s="251"/>
      <c r="T16" s="246">
        <v>4</v>
      </c>
      <c r="U16" s="253">
        <v>1000</v>
      </c>
      <c r="V16" s="254">
        <v>4000</v>
      </c>
      <c r="W16" s="244"/>
    </row>
    <row r="17" spans="1:23" ht="20.25">
      <c r="A17" s="244">
        <v>13</v>
      </c>
      <c r="B17" s="245" t="s">
        <v>1543</v>
      </c>
      <c r="C17" s="244" t="s">
        <v>1544</v>
      </c>
      <c r="D17" s="246">
        <v>20</v>
      </c>
      <c r="E17" s="247">
        <v>70</v>
      </c>
      <c r="F17" s="248">
        <v>30</v>
      </c>
      <c r="G17" s="257"/>
      <c r="H17" s="250"/>
      <c r="I17" s="250"/>
      <c r="J17" s="251"/>
      <c r="K17" s="250"/>
      <c r="L17" s="250"/>
      <c r="M17" s="252"/>
      <c r="N17" s="250">
        <v>20</v>
      </c>
      <c r="O17" s="250">
        <v>3200</v>
      </c>
      <c r="P17" s="251"/>
      <c r="Q17" s="250"/>
      <c r="R17" s="250"/>
      <c r="S17" s="251"/>
      <c r="T17" s="246">
        <v>20</v>
      </c>
      <c r="U17" s="256">
        <v>160</v>
      </c>
      <c r="V17" s="254">
        <v>3200</v>
      </c>
      <c r="W17" s="244"/>
    </row>
    <row r="18" spans="1:23" ht="20.25">
      <c r="A18" s="244">
        <v>14</v>
      </c>
      <c r="B18" s="245" t="s">
        <v>1545</v>
      </c>
      <c r="C18" s="244" t="s">
        <v>1528</v>
      </c>
      <c r="D18" s="246">
        <v>20</v>
      </c>
      <c r="E18" s="247">
        <v>0</v>
      </c>
      <c r="F18" s="248">
        <v>20</v>
      </c>
      <c r="G18" s="257"/>
      <c r="H18" s="250"/>
      <c r="I18" s="250"/>
      <c r="J18" s="251"/>
      <c r="K18" s="250"/>
      <c r="L18" s="250"/>
      <c r="M18" s="252"/>
      <c r="N18" s="250">
        <v>10</v>
      </c>
      <c r="O18" s="250">
        <v>1700</v>
      </c>
      <c r="P18" s="251"/>
      <c r="Q18" s="250"/>
      <c r="R18" s="250"/>
      <c r="S18" s="251"/>
      <c r="T18" s="246">
        <v>10</v>
      </c>
      <c r="U18" s="256">
        <v>170</v>
      </c>
      <c r="V18" s="254">
        <v>1700</v>
      </c>
      <c r="W18" s="244"/>
    </row>
    <row r="19" spans="1:23" ht="20.25">
      <c r="A19" s="244">
        <v>15</v>
      </c>
      <c r="B19" s="245" t="s">
        <v>1546</v>
      </c>
      <c r="C19" s="244" t="s">
        <v>1528</v>
      </c>
      <c r="D19" s="246">
        <v>60</v>
      </c>
      <c r="E19" s="247">
        <v>70</v>
      </c>
      <c r="F19" s="248">
        <v>160</v>
      </c>
      <c r="G19" s="257"/>
      <c r="H19" s="250">
        <v>40</v>
      </c>
      <c r="I19" s="250">
        <v>6000</v>
      </c>
      <c r="J19" s="251"/>
      <c r="K19" s="250">
        <v>40</v>
      </c>
      <c r="L19" s="250">
        <v>6000</v>
      </c>
      <c r="M19" s="252"/>
      <c r="N19" s="250">
        <v>40</v>
      </c>
      <c r="O19" s="250">
        <v>6000</v>
      </c>
      <c r="P19" s="251"/>
      <c r="Q19" s="250">
        <v>40</v>
      </c>
      <c r="R19" s="250">
        <v>6000</v>
      </c>
      <c r="S19" s="251"/>
      <c r="T19" s="246">
        <v>160</v>
      </c>
      <c r="U19" s="256">
        <v>150</v>
      </c>
      <c r="V19" s="254">
        <v>24000</v>
      </c>
      <c r="W19" s="244"/>
    </row>
    <row r="20" spans="1:23" ht="20.25">
      <c r="A20" s="244">
        <v>16</v>
      </c>
      <c r="B20" s="245" t="s">
        <v>1547</v>
      </c>
      <c r="C20" s="244" t="s">
        <v>1548</v>
      </c>
      <c r="D20" s="246">
        <v>100</v>
      </c>
      <c r="E20" s="247">
        <v>250</v>
      </c>
      <c r="F20" s="248">
        <v>100</v>
      </c>
      <c r="G20" s="257"/>
      <c r="H20" s="250"/>
      <c r="I20" s="250"/>
      <c r="J20" s="251"/>
      <c r="K20" s="250">
        <v>50</v>
      </c>
      <c r="L20" s="250">
        <v>1600</v>
      </c>
      <c r="M20" s="252"/>
      <c r="N20" s="250"/>
      <c r="O20" s="250"/>
      <c r="P20" s="251"/>
      <c r="Q20" s="250">
        <v>50</v>
      </c>
      <c r="R20" s="250">
        <v>1600</v>
      </c>
      <c r="S20" s="251"/>
      <c r="T20" s="246">
        <v>100</v>
      </c>
      <c r="U20" s="253">
        <v>32</v>
      </c>
      <c r="V20" s="254">
        <v>3200</v>
      </c>
      <c r="W20" s="244"/>
    </row>
    <row r="21" spans="1:23" ht="20.25">
      <c r="A21" s="244">
        <v>17</v>
      </c>
      <c r="B21" s="245" t="s">
        <v>1549</v>
      </c>
      <c r="C21" s="244" t="s">
        <v>1548</v>
      </c>
      <c r="D21" s="246"/>
      <c r="E21" s="247">
        <v>50</v>
      </c>
      <c r="F21" s="248">
        <v>70</v>
      </c>
      <c r="G21" s="257"/>
      <c r="H21" s="250"/>
      <c r="I21" s="250"/>
      <c r="J21" s="251"/>
      <c r="K21" s="250">
        <v>50</v>
      </c>
      <c r="L21" s="250">
        <v>1250</v>
      </c>
      <c r="M21" s="252"/>
      <c r="N21" s="250"/>
      <c r="O21" s="250"/>
      <c r="P21" s="251"/>
      <c r="Q21" s="250">
        <v>50</v>
      </c>
      <c r="R21" s="250">
        <v>1250</v>
      </c>
      <c r="S21" s="251"/>
      <c r="T21" s="246">
        <v>100</v>
      </c>
      <c r="U21" s="253">
        <v>25</v>
      </c>
      <c r="V21" s="254">
        <v>2500</v>
      </c>
      <c r="W21" s="244"/>
    </row>
    <row r="22" spans="1:23" ht="20.25">
      <c r="A22" s="244">
        <v>18</v>
      </c>
      <c r="B22" s="245" t="s">
        <v>1550</v>
      </c>
      <c r="C22" s="244" t="s">
        <v>1551</v>
      </c>
      <c r="D22" s="246"/>
      <c r="E22" s="247"/>
      <c r="F22" s="248">
        <v>20</v>
      </c>
      <c r="G22" s="257"/>
      <c r="H22" s="250"/>
      <c r="I22" s="250"/>
      <c r="J22" s="251"/>
      <c r="K22" s="250"/>
      <c r="L22" s="250"/>
      <c r="M22" s="252"/>
      <c r="N22" s="250"/>
      <c r="O22" s="250"/>
      <c r="P22" s="251"/>
      <c r="Q22" s="250"/>
      <c r="R22" s="250"/>
      <c r="S22" s="251"/>
      <c r="T22" s="246">
        <v>20</v>
      </c>
      <c r="U22" s="253">
        <v>500</v>
      </c>
      <c r="V22" s="254">
        <v>0</v>
      </c>
      <c r="W22" s="244"/>
    </row>
    <row r="23" spans="1:23" ht="20.25">
      <c r="A23" s="244">
        <v>19</v>
      </c>
      <c r="B23" s="245" t="s">
        <v>1552</v>
      </c>
      <c r="C23" s="244" t="s">
        <v>1553</v>
      </c>
      <c r="D23" s="246">
        <v>7</v>
      </c>
      <c r="E23" s="247">
        <v>7</v>
      </c>
      <c r="F23" s="248">
        <v>6</v>
      </c>
      <c r="G23" s="257"/>
      <c r="H23" s="250"/>
      <c r="I23" s="250"/>
      <c r="J23" s="251"/>
      <c r="K23" s="250">
        <v>3</v>
      </c>
      <c r="L23" s="250">
        <v>6600</v>
      </c>
      <c r="M23" s="252"/>
      <c r="N23" s="250"/>
      <c r="O23" s="250"/>
      <c r="P23" s="251">
        <v>3</v>
      </c>
      <c r="Q23" s="250">
        <v>6600</v>
      </c>
      <c r="R23" s="250"/>
      <c r="S23" s="251"/>
      <c r="T23" s="246">
        <v>6</v>
      </c>
      <c r="U23" s="256">
        <v>2200</v>
      </c>
      <c r="V23" s="254">
        <v>13200</v>
      </c>
      <c r="W23" s="244"/>
    </row>
    <row r="24" spans="1:23" ht="17.25">
      <c r="A24" s="439" t="s">
        <v>196</v>
      </c>
      <c r="B24" s="439" t="s">
        <v>198</v>
      </c>
      <c r="C24" s="439" t="s">
        <v>655</v>
      </c>
      <c r="D24" s="429" t="s">
        <v>1523</v>
      </c>
      <c r="E24" s="429"/>
      <c r="F24" s="429"/>
      <c r="G24" s="439" t="s">
        <v>976</v>
      </c>
      <c r="H24" s="429" t="s">
        <v>456</v>
      </c>
      <c r="I24" s="429"/>
      <c r="J24" s="429"/>
      <c r="K24" s="429" t="s">
        <v>539</v>
      </c>
      <c r="L24" s="429"/>
      <c r="M24" s="429"/>
      <c r="N24" s="429" t="s">
        <v>540</v>
      </c>
      <c r="O24" s="429"/>
      <c r="P24" s="429"/>
      <c r="Q24" s="430" t="s">
        <v>541</v>
      </c>
      <c r="R24" s="431"/>
      <c r="S24" s="432"/>
      <c r="T24" s="433" t="s">
        <v>484</v>
      </c>
      <c r="U24" s="435" t="s">
        <v>253</v>
      </c>
      <c r="V24" s="437" t="s">
        <v>659</v>
      </c>
      <c r="W24" s="235" t="s">
        <v>1524</v>
      </c>
    </row>
    <row r="25" spans="1:23" ht="20.25">
      <c r="A25" s="440"/>
      <c r="B25" s="440"/>
      <c r="C25" s="440"/>
      <c r="D25" s="237">
        <v>57</v>
      </c>
      <c r="E25" s="238">
        <v>58</v>
      </c>
      <c r="F25" s="239">
        <v>59</v>
      </c>
      <c r="G25" s="440"/>
      <c r="H25" s="240" t="s">
        <v>1525</v>
      </c>
      <c r="I25" s="241" t="s">
        <v>1526</v>
      </c>
      <c r="J25" s="242" t="s">
        <v>886</v>
      </c>
      <c r="K25" s="240" t="s">
        <v>1525</v>
      </c>
      <c r="L25" s="241" t="s">
        <v>1526</v>
      </c>
      <c r="M25" s="242" t="s">
        <v>886</v>
      </c>
      <c r="N25" s="240" t="s">
        <v>1525</v>
      </c>
      <c r="O25" s="241" t="s">
        <v>1526</v>
      </c>
      <c r="P25" s="242" t="s">
        <v>886</v>
      </c>
      <c r="Q25" s="240" t="s">
        <v>1525</v>
      </c>
      <c r="R25" s="241" t="s">
        <v>1526</v>
      </c>
      <c r="S25" s="242" t="s">
        <v>886</v>
      </c>
      <c r="T25" s="434"/>
      <c r="U25" s="436"/>
      <c r="V25" s="438"/>
      <c r="W25" s="243"/>
    </row>
    <row r="26" spans="1:23" ht="20.25">
      <c r="A26" s="244">
        <v>20</v>
      </c>
      <c r="B26" s="245" t="s">
        <v>1554</v>
      </c>
      <c r="C26" s="244" t="s">
        <v>1555</v>
      </c>
      <c r="D26" s="246">
        <v>5</v>
      </c>
      <c r="E26" s="247">
        <v>10</v>
      </c>
      <c r="F26" s="248">
        <v>0</v>
      </c>
      <c r="G26" s="257"/>
      <c r="H26" s="250">
        <v>10</v>
      </c>
      <c r="I26" s="250">
        <v>1100</v>
      </c>
      <c r="J26" s="251"/>
      <c r="K26" s="250"/>
      <c r="L26" s="250"/>
      <c r="M26" s="252"/>
      <c r="N26" s="250"/>
      <c r="O26" s="250"/>
      <c r="P26" s="251"/>
      <c r="Q26" s="250"/>
      <c r="R26" s="250"/>
      <c r="S26" s="251"/>
      <c r="T26" s="246">
        <v>10</v>
      </c>
      <c r="U26" s="253">
        <v>110</v>
      </c>
      <c r="V26" s="254">
        <v>1100</v>
      </c>
      <c r="W26" s="244"/>
    </row>
    <row r="27" spans="1:23" ht="20.25">
      <c r="A27" s="244">
        <v>21</v>
      </c>
      <c r="B27" s="245" t="s">
        <v>1556</v>
      </c>
      <c r="C27" s="244" t="s">
        <v>1557</v>
      </c>
      <c r="D27" s="246">
        <v>100</v>
      </c>
      <c r="E27" s="247">
        <v>100</v>
      </c>
      <c r="F27" s="248">
        <v>150</v>
      </c>
      <c r="G27" s="257"/>
      <c r="H27" s="250"/>
      <c r="I27" s="250"/>
      <c r="J27" s="251"/>
      <c r="K27" s="250">
        <v>50</v>
      </c>
      <c r="L27" s="250">
        <v>2750</v>
      </c>
      <c r="M27" s="252"/>
      <c r="N27" s="250"/>
      <c r="O27" s="250"/>
      <c r="P27" s="251"/>
      <c r="Q27" s="250">
        <v>50</v>
      </c>
      <c r="R27" s="250">
        <v>2750</v>
      </c>
      <c r="S27" s="251"/>
      <c r="T27" s="246">
        <v>100</v>
      </c>
      <c r="U27" s="253">
        <v>55</v>
      </c>
      <c r="V27" s="254">
        <v>5500</v>
      </c>
      <c r="W27" s="244"/>
    </row>
    <row r="28" spans="1:23" ht="20.25">
      <c r="A28" s="244">
        <v>22</v>
      </c>
      <c r="B28" s="245" t="s">
        <v>1558</v>
      </c>
      <c r="C28" s="244" t="s">
        <v>1559</v>
      </c>
      <c r="D28" s="246">
        <v>12</v>
      </c>
      <c r="E28" s="247">
        <v>15</v>
      </c>
      <c r="F28" s="248">
        <v>8</v>
      </c>
      <c r="G28" s="257"/>
      <c r="H28" s="250"/>
      <c r="I28" s="250"/>
      <c r="J28" s="251"/>
      <c r="K28" s="250">
        <v>5</v>
      </c>
      <c r="L28" s="250">
        <v>2500</v>
      </c>
      <c r="M28" s="252"/>
      <c r="N28" s="250"/>
      <c r="O28" s="250"/>
      <c r="P28" s="251"/>
      <c r="Q28" s="250">
        <v>5</v>
      </c>
      <c r="R28" s="250">
        <v>2500</v>
      </c>
      <c r="S28" s="251"/>
      <c r="T28" s="246">
        <v>10</v>
      </c>
      <c r="U28" s="253">
        <v>500</v>
      </c>
      <c r="V28" s="254">
        <v>5000</v>
      </c>
      <c r="W28" s="244"/>
    </row>
    <row r="29" spans="1:23" ht="20.25">
      <c r="A29" s="244">
        <v>23</v>
      </c>
      <c r="B29" s="245" t="s">
        <v>1560</v>
      </c>
      <c r="C29" s="244" t="s">
        <v>991</v>
      </c>
      <c r="D29" s="246"/>
      <c r="E29" s="247">
        <v>12</v>
      </c>
      <c r="F29" s="248">
        <v>8</v>
      </c>
      <c r="G29" s="244"/>
      <c r="H29" s="250">
        <v>4</v>
      </c>
      <c r="I29" s="250">
        <v>4800</v>
      </c>
      <c r="J29" s="251"/>
      <c r="K29" s="250"/>
      <c r="L29" s="250"/>
      <c r="M29" s="252"/>
      <c r="N29" s="250">
        <v>4</v>
      </c>
      <c r="O29" s="250">
        <v>4800</v>
      </c>
      <c r="P29" s="251"/>
      <c r="Q29" s="250"/>
      <c r="R29" s="250"/>
      <c r="S29" s="251"/>
      <c r="T29" s="246">
        <v>8</v>
      </c>
      <c r="U29" s="256">
        <v>1200</v>
      </c>
      <c r="V29" s="254">
        <v>9600</v>
      </c>
      <c r="W29" s="263"/>
    </row>
    <row r="30" spans="1:24" ht="20.25">
      <c r="A30" s="244">
        <v>24</v>
      </c>
      <c r="B30" s="258" t="s">
        <v>1561</v>
      </c>
      <c r="C30" s="259" t="s">
        <v>1562</v>
      </c>
      <c r="D30" s="246"/>
      <c r="E30" s="247"/>
      <c r="F30" s="248"/>
      <c r="G30" s="244"/>
      <c r="H30" s="250"/>
      <c r="I30" s="250"/>
      <c r="J30" s="251"/>
      <c r="K30" s="250"/>
      <c r="L30" s="250"/>
      <c r="M30" s="252"/>
      <c r="N30" s="250"/>
      <c r="O30" s="250"/>
      <c r="P30" s="251"/>
      <c r="Q30" s="250"/>
      <c r="R30" s="250"/>
      <c r="S30" s="251"/>
      <c r="T30" s="246">
        <v>0</v>
      </c>
      <c r="U30" s="253">
        <v>200</v>
      </c>
      <c r="V30" s="254">
        <v>0</v>
      </c>
      <c r="W30" s="261"/>
      <c r="X30" s="262"/>
    </row>
    <row r="31" spans="1:23" ht="20.25">
      <c r="A31" s="244">
        <v>25</v>
      </c>
      <c r="B31" s="245" t="s">
        <v>1563</v>
      </c>
      <c r="C31" s="244" t="s">
        <v>1564</v>
      </c>
      <c r="D31" s="246">
        <v>10</v>
      </c>
      <c r="E31" s="247">
        <v>10</v>
      </c>
      <c r="F31" s="248">
        <v>10</v>
      </c>
      <c r="G31" s="249"/>
      <c r="H31" s="250"/>
      <c r="I31" s="250"/>
      <c r="J31" s="251"/>
      <c r="K31" s="250"/>
      <c r="L31" s="250"/>
      <c r="M31" s="252"/>
      <c r="N31" s="250"/>
      <c r="O31" s="250"/>
      <c r="P31" s="251"/>
      <c r="Q31" s="250">
        <v>10</v>
      </c>
      <c r="R31" s="250">
        <v>600</v>
      </c>
      <c r="S31" s="251"/>
      <c r="T31" s="246">
        <v>10</v>
      </c>
      <c r="U31" s="253">
        <v>60</v>
      </c>
      <c r="V31" s="254">
        <v>600</v>
      </c>
      <c r="W31" s="263"/>
    </row>
    <row r="32" spans="1:23" ht="20.25">
      <c r="A32" s="244">
        <v>26</v>
      </c>
      <c r="B32" s="245" t="s">
        <v>1565</v>
      </c>
      <c r="C32" s="244" t="s">
        <v>1555</v>
      </c>
      <c r="D32" s="246">
        <v>1</v>
      </c>
      <c r="E32" s="247">
        <v>1</v>
      </c>
      <c r="F32" s="248">
        <v>1</v>
      </c>
      <c r="G32" s="244"/>
      <c r="H32" s="250"/>
      <c r="I32" s="250"/>
      <c r="J32" s="251"/>
      <c r="K32" s="250"/>
      <c r="L32" s="250"/>
      <c r="M32" s="252"/>
      <c r="N32" s="250">
        <v>1</v>
      </c>
      <c r="O32" s="250">
        <v>500</v>
      </c>
      <c r="P32" s="251"/>
      <c r="Q32" s="250"/>
      <c r="R32" s="250"/>
      <c r="S32" s="251"/>
      <c r="T32" s="246">
        <v>1</v>
      </c>
      <c r="U32" s="253">
        <v>500</v>
      </c>
      <c r="V32" s="254">
        <v>500</v>
      </c>
      <c r="W32" s="244"/>
    </row>
    <row r="33" spans="1:23" ht="20.25">
      <c r="A33" s="244">
        <v>27</v>
      </c>
      <c r="B33" s="245" t="s">
        <v>1566</v>
      </c>
      <c r="C33" s="244" t="s">
        <v>1567</v>
      </c>
      <c r="D33" s="246">
        <v>2</v>
      </c>
      <c r="E33" s="247">
        <v>2</v>
      </c>
      <c r="F33" s="248">
        <v>2</v>
      </c>
      <c r="G33" s="244"/>
      <c r="H33" s="250"/>
      <c r="I33" s="250"/>
      <c r="J33" s="251"/>
      <c r="K33" s="250">
        <v>1</v>
      </c>
      <c r="L33" s="250">
        <v>1750</v>
      </c>
      <c r="M33" s="252"/>
      <c r="N33" s="250"/>
      <c r="O33" s="250"/>
      <c r="P33" s="251"/>
      <c r="Q33" s="250">
        <v>1</v>
      </c>
      <c r="R33" s="250">
        <v>1750</v>
      </c>
      <c r="S33" s="251"/>
      <c r="T33" s="246">
        <v>2</v>
      </c>
      <c r="U33" s="256">
        <v>1750</v>
      </c>
      <c r="V33" s="254">
        <v>3500</v>
      </c>
      <c r="W33" s="244"/>
    </row>
    <row r="34" spans="1:23" ht="20.25">
      <c r="A34" s="244">
        <v>28</v>
      </c>
      <c r="B34" s="245" t="s">
        <v>1568</v>
      </c>
      <c r="C34" s="244" t="s">
        <v>1551</v>
      </c>
      <c r="D34" s="246">
        <v>0</v>
      </c>
      <c r="E34" s="247">
        <v>0</v>
      </c>
      <c r="F34" s="248">
        <v>6</v>
      </c>
      <c r="G34" s="244"/>
      <c r="H34" s="250"/>
      <c r="I34" s="250"/>
      <c r="J34" s="251"/>
      <c r="K34" s="250"/>
      <c r="L34" s="250"/>
      <c r="M34" s="252"/>
      <c r="N34" s="250"/>
      <c r="O34" s="250"/>
      <c r="P34" s="251"/>
      <c r="Q34" s="250"/>
      <c r="R34" s="250"/>
      <c r="S34" s="251"/>
      <c r="T34" s="246">
        <v>0</v>
      </c>
      <c r="U34" s="253">
        <v>900</v>
      </c>
      <c r="V34" s="254">
        <v>0</v>
      </c>
      <c r="W34" s="244"/>
    </row>
    <row r="35" spans="1:23" ht="20.25">
      <c r="A35" s="244">
        <v>29</v>
      </c>
      <c r="B35" s="258" t="s">
        <v>1569</v>
      </c>
      <c r="C35" s="244" t="s">
        <v>1551</v>
      </c>
      <c r="D35" s="246"/>
      <c r="E35" s="247"/>
      <c r="F35" s="248">
        <v>1</v>
      </c>
      <c r="G35" s="244"/>
      <c r="H35" s="250"/>
      <c r="I35" s="250"/>
      <c r="J35" s="251"/>
      <c r="K35" s="250"/>
      <c r="L35" s="250"/>
      <c r="M35" s="252"/>
      <c r="N35" s="250"/>
      <c r="O35" s="250"/>
      <c r="P35" s="251"/>
      <c r="Q35" s="250"/>
      <c r="R35" s="250"/>
      <c r="S35" s="251"/>
      <c r="T35" s="246">
        <v>0</v>
      </c>
      <c r="U35" s="253">
        <v>900</v>
      </c>
      <c r="V35" s="254">
        <v>0</v>
      </c>
      <c r="W35" s="244"/>
    </row>
    <row r="36" spans="1:23" ht="20.25">
      <c r="A36" s="244">
        <v>30</v>
      </c>
      <c r="B36" s="245" t="s">
        <v>1570</v>
      </c>
      <c r="C36" s="244" t="s">
        <v>1571</v>
      </c>
      <c r="D36" s="246"/>
      <c r="E36" s="247">
        <v>9</v>
      </c>
      <c r="F36" s="248">
        <v>19</v>
      </c>
      <c r="G36" s="244"/>
      <c r="H36" s="250"/>
      <c r="I36" s="250"/>
      <c r="J36" s="251"/>
      <c r="K36" s="250">
        <v>5</v>
      </c>
      <c r="L36" s="250">
        <v>2500</v>
      </c>
      <c r="M36" s="252"/>
      <c r="N36" s="250"/>
      <c r="O36" s="250"/>
      <c r="P36" s="251"/>
      <c r="Q36" s="250">
        <v>5</v>
      </c>
      <c r="R36" s="250">
        <v>2500</v>
      </c>
      <c r="S36" s="251"/>
      <c r="T36" s="246">
        <v>10</v>
      </c>
      <c r="U36" s="253">
        <v>500</v>
      </c>
      <c r="V36" s="254">
        <v>5000</v>
      </c>
      <c r="W36" s="244"/>
    </row>
    <row r="37" spans="1:23" ht="20.25">
      <c r="A37" s="244">
        <v>31</v>
      </c>
      <c r="B37" s="245" t="s">
        <v>1572</v>
      </c>
      <c r="C37" s="244" t="s">
        <v>1573</v>
      </c>
      <c r="D37" s="246"/>
      <c r="E37" s="247"/>
      <c r="F37" s="248">
        <v>40</v>
      </c>
      <c r="G37" s="244"/>
      <c r="H37" s="250"/>
      <c r="I37" s="250"/>
      <c r="J37" s="251"/>
      <c r="K37" s="250">
        <v>20</v>
      </c>
      <c r="L37" s="250">
        <v>1500</v>
      </c>
      <c r="M37" s="252"/>
      <c r="N37" s="250"/>
      <c r="O37" s="250"/>
      <c r="P37" s="251"/>
      <c r="Q37" s="250">
        <v>20</v>
      </c>
      <c r="R37" s="250">
        <v>1500</v>
      </c>
      <c r="S37" s="251"/>
      <c r="T37" s="246">
        <v>40</v>
      </c>
      <c r="U37" s="253">
        <v>75</v>
      </c>
      <c r="V37" s="254">
        <v>3000</v>
      </c>
      <c r="W37" s="244"/>
    </row>
    <row r="38" spans="1:23" ht="20.25">
      <c r="A38" s="244">
        <v>32</v>
      </c>
      <c r="B38" s="245" t="s">
        <v>1574</v>
      </c>
      <c r="C38" s="244" t="s">
        <v>1575</v>
      </c>
      <c r="D38" s="246">
        <v>100</v>
      </c>
      <c r="E38" s="247">
        <v>200</v>
      </c>
      <c r="F38" s="248">
        <v>300</v>
      </c>
      <c r="G38" s="244"/>
      <c r="H38" s="250"/>
      <c r="I38" s="250"/>
      <c r="J38" s="251"/>
      <c r="K38" s="250">
        <v>300</v>
      </c>
      <c r="L38" s="250">
        <v>60000</v>
      </c>
      <c r="M38" s="252"/>
      <c r="N38" s="250"/>
      <c r="O38" s="250"/>
      <c r="P38" s="251"/>
      <c r="Q38" s="250"/>
      <c r="R38" s="250"/>
      <c r="S38" s="251"/>
      <c r="T38" s="246">
        <v>300</v>
      </c>
      <c r="U38" s="253">
        <v>200</v>
      </c>
      <c r="V38" s="254">
        <v>60000</v>
      </c>
      <c r="W38" s="244"/>
    </row>
    <row r="39" spans="1:24" ht="20.25">
      <c r="A39" s="244">
        <v>33</v>
      </c>
      <c r="B39" s="264" t="s">
        <v>1576</v>
      </c>
      <c r="C39" s="244" t="s">
        <v>1577</v>
      </c>
      <c r="D39" s="246"/>
      <c r="E39" s="247"/>
      <c r="F39" s="248">
        <v>360</v>
      </c>
      <c r="G39" s="244"/>
      <c r="H39" s="250">
        <v>400</v>
      </c>
      <c r="I39" s="250">
        <v>34000</v>
      </c>
      <c r="J39" s="251"/>
      <c r="K39" s="250"/>
      <c r="L39" s="250"/>
      <c r="M39" s="252"/>
      <c r="N39" s="250"/>
      <c r="O39" s="250"/>
      <c r="P39" s="251"/>
      <c r="Q39" s="250"/>
      <c r="R39" s="250"/>
      <c r="S39" s="251"/>
      <c r="T39" s="246">
        <v>400</v>
      </c>
      <c r="U39" s="253">
        <v>85</v>
      </c>
      <c r="V39" s="254">
        <v>34000</v>
      </c>
      <c r="W39" s="244"/>
      <c r="X39" s="262"/>
    </row>
    <row r="40" spans="1:24" ht="20.25">
      <c r="A40" s="244">
        <v>34</v>
      </c>
      <c r="B40" s="245" t="s">
        <v>1578</v>
      </c>
      <c r="C40" s="244" t="s">
        <v>23</v>
      </c>
      <c r="D40" s="246"/>
      <c r="E40" s="247"/>
      <c r="F40" s="248"/>
      <c r="G40" s="244"/>
      <c r="H40" s="250"/>
      <c r="I40" s="250"/>
      <c r="J40" s="251"/>
      <c r="K40" s="250"/>
      <c r="L40" s="250"/>
      <c r="M40" s="252"/>
      <c r="N40" s="250"/>
      <c r="O40" s="250"/>
      <c r="P40" s="251"/>
      <c r="Q40" s="250"/>
      <c r="R40" s="250"/>
      <c r="S40" s="251"/>
      <c r="T40" s="246">
        <v>0</v>
      </c>
      <c r="U40" s="253">
        <v>2.8</v>
      </c>
      <c r="V40" s="254">
        <v>0</v>
      </c>
      <c r="W40" s="244"/>
      <c r="X40" s="262"/>
    </row>
    <row r="41" spans="1:24" ht="20.25">
      <c r="A41" s="244"/>
      <c r="B41" s="265"/>
      <c r="C41" s="266"/>
      <c r="D41" s="267"/>
      <c r="E41" s="268"/>
      <c r="F41" s="269"/>
      <c r="G41" s="270"/>
      <c r="H41" s="271"/>
      <c r="I41" s="271"/>
      <c r="J41" s="272"/>
      <c r="K41" s="271"/>
      <c r="L41" s="271"/>
      <c r="M41" s="273"/>
      <c r="N41" s="271"/>
      <c r="O41" s="271"/>
      <c r="P41" s="272"/>
      <c r="Q41" s="271"/>
      <c r="R41" s="271"/>
      <c r="S41" s="272"/>
      <c r="T41" s="267"/>
      <c r="U41" s="274"/>
      <c r="V41" s="260"/>
      <c r="W41" s="261"/>
      <c r="X41" s="262"/>
    </row>
    <row r="42" spans="1:24" ht="20.25">
      <c r="A42" s="244"/>
      <c r="B42" s="265"/>
      <c r="C42" s="266"/>
      <c r="D42" s="267"/>
      <c r="E42" s="268"/>
      <c r="F42" s="269"/>
      <c r="G42" s="270"/>
      <c r="H42" s="271"/>
      <c r="I42" s="271"/>
      <c r="J42" s="272"/>
      <c r="K42" s="271"/>
      <c r="L42" s="271"/>
      <c r="M42" s="273"/>
      <c r="N42" s="271"/>
      <c r="O42" s="271"/>
      <c r="P42" s="272"/>
      <c r="Q42" s="271"/>
      <c r="R42" s="271"/>
      <c r="S42" s="272"/>
      <c r="T42" s="267"/>
      <c r="U42" s="275"/>
      <c r="V42" s="254"/>
      <c r="W42" s="261"/>
      <c r="X42" s="262"/>
    </row>
    <row r="43" spans="1:24" ht="20.25">
      <c r="A43" s="244"/>
      <c r="B43" s="245"/>
      <c r="C43" s="244"/>
      <c r="D43" s="246"/>
      <c r="E43" s="247"/>
      <c r="F43" s="248"/>
      <c r="G43" s="244"/>
      <c r="H43" s="250"/>
      <c r="I43" s="250"/>
      <c r="J43" s="251"/>
      <c r="K43" s="250"/>
      <c r="L43" s="250"/>
      <c r="M43" s="252"/>
      <c r="N43" s="250"/>
      <c r="O43" s="250"/>
      <c r="P43" s="251"/>
      <c r="Q43" s="250"/>
      <c r="R43" s="250"/>
      <c r="S43" s="251"/>
      <c r="T43" s="246"/>
      <c r="U43" s="253"/>
      <c r="V43" s="254"/>
      <c r="W43" s="276"/>
      <c r="X43" s="262"/>
    </row>
    <row r="44" spans="1:24" ht="20.25">
      <c r="A44" s="244"/>
      <c r="B44" s="245"/>
      <c r="C44" s="244"/>
      <c r="D44" s="246"/>
      <c r="E44" s="247"/>
      <c r="F44" s="248"/>
      <c r="G44" s="244"/>
      <c r="H44" s="250"/>
      <c r="I44" s="250"/>
      <c r="J44" s="251"/>
      <c r="K44" s="250"/>
      <c r="L44" s="250"/>
      <c r="M44" s="252"/>
      <c r="N44" s="250"/>
      <c r="O44" s="250"/>
      <c r="P44" s="251"/>
      <c r="Q44" s="250"/>
      <c r="R44" s="250"/>
      <c r="S44" s="251"/>
      <c r="T44" s="246"/>
      <c r="U44" s="253"/>
      <c r="V44" s="254"/>
      <c r="W44" s="276"/>
      <c r="X44" s="262"/>
    </row>
    <row r="45" spans="1:25" ht="20.25">
      <c r="A45" s="244"/>
      <c r="B45" s="245"/>
      <c r="C45" s="244"/>
      <c r="D45" s="246"/>
      <c r="E45" s="247"/>
      <c r="F45" s="248"/>
      <c r="G45" s="244"/>
      <c r="H45" s="250"/>
      <c r="I45" s="250"/>
      <c r="J45" s="251"/>
      <c r="K45" s="250"/>
      <c r="L45" s="250"/>
      <c r="M45" s="252"/>
      <c r="N45" s="250"/>
      <c r="O45" s="250"/>
      <c r="P45" s="251"/>
      <c r="Q45" s="250"/>
      <c r="R45" s="250"/>
      <c r="S45" s="251"/>
      <c r="T45" s="246"/>
      <c r="U45" s="253"/>
      <c r="V45" s="254"/>
      <c r="W45" s="276"/>
      <c r="X45" s="262"/>
      <c r="Y45" s="160"/>
    </row>
    <row r="46" spans="1:24" ht="20.25">
      <c r="A46" s="277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8"/>
      <c r="N46" s="277"/>
      <c r="O46" s="277"/>
      <c r="P46" s="277"/>
      <c r="Q46" s="277"/>
      <c r="R46" s="277"/>
      <c r="S46" s="277"/>
      <c r="T46" s="279"/>
      <c r="U46" s="277"/>
      <c r="V46" s="280">
        <f>SUM(V5:V45)</f>
        <v>349740</v>
      </c>
      <c r="W46" s="262"/>
      <c r="X46" s="281"/>
    </row>
    <row r="47" spans="1:24" ht="19.5">
      <c r="A47" s="277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8"/>
      <c r="N47" s="277"/>
      <c r="O47" s="277"/>
      <c r="P47" s="277"/>
      <c r="Q47" s="277"/>
      <c r="R47" s="277"/>
      <c r="S47" s="277"/>
      <c r="T47" s="277"/>
      <c r="U47" s="277"/>
      <c r="V47" s="277"/>
      <c r="W47" s="262"/>
      <c r="X47" s="281"/>
    </row>
    <row r="48" ht="12.75">
      <c r="M48" s="282"/>
    </row>
    <row r="49" ht="12.75">
      <c r="M49" s="282"/>
    </row>
    <row r="50" ht="12.75">
      <c r="M50" s="282"/>
    </row>
    <row r="51" ht="12.75">
      <c r="M51" s="282"/>
    </row>
    <row r="52" ht="12.75">
      <c r="M52" s="282"/>
    </row>
    <row r="53" ht="12.75">
      <c r="M53" s="282"/>
    </row>
    <row r="54" ht="12.75">
      <c r="M54" s="282"/>
    </row>
    <row r="55" ht="12.75">
      <c r="M55" s="282"/>
    </row>
    <row r="56" ht="12.75">
      <c r="M56" s="282"/>
    </row>
    <row r="57" ht="12.75">
      <c r="M57" s="282"/>
    </row>
    <row r="58" ht="12.75">
      <c r="M58" s="282"/>
    </row>
    <row r="59" ht="12.75">
      <c r="M59" s="282"/>
    </row>
    <row r="60" ht="12.75">
      <c r="M60" s="282"/>
    </row>
    <row r="61" ht="12.75">
      <c r="M61" s="282"/>
    </row>
    <row r="62" ht="12.75">
      <c r="M62" s="282"/>
    </row>
    <row r="63" ht="12.75">
      <c r="M63" s="282"/>
    </row>
    <row r="64" ht="12.75">
      <c r="M64" s="282"/>
    </row>
    <row r="65" ht="12.75">
      <c r="M65" s="282"/>
    </row>
    <row r="66" ht="12.75">
      <c r="M66" s="282"/>
    </row>
    <row r="67" ht="12.75">
      <c r="M67" s="282"/>
    </row>
    <row r="68" ht="12.75">
      <c r="M68" s="282"/>
    </row>
    <row r="69" ht="12.75">
      <c r="M69" s="282"/>
    </row>
    <row r="70" ht="12.75">
      <c r="M70" s="282"/>
    </row>
    <row r="71" ht="12.75">
      <c r="M71" s="282"/>
    </row>
    <row r="72" ht="12.75">
      <c r="M72" s="282"/>
    </row>
    <row r="73" ht="12.75">
      <c r="M73" s="282"/>
    </row>
    <row r="74" ht="12.75">
      <c r="M74" s="282"/>
    </row>
    <row r="75" ht="12.75">
      <c r="M75" s="282"/>
    </row>
    <row r="76" ht="12.75">
      <c r="M76" s="282"/>
    </row>
    <row r="77" ht="12.75">
      <c r="M77" s="282"/>
    </row>
    <row r="78" ht="12.75">
      <c r="M78" s="282"/>
    </row>
    <row r="79" ht="12.75">
      <c r="M79" s="282"/>
    </row>
    <row r="80" ht="12.75">
      <c r="M80" s="282"/>
    </row>
    <row r="81" ht="12.75">
      <c r="M81" s="282"/>
    </row>
    <row r="82" ht="12.75">
      <c r="M82" s="282"/>
    </row>
  </sheetData>
  <sheetProtection/>
  <mergeCells count="24">
    <mergeCell ref="A3:A4"/>
    <mergeCell ref="B3:B4"/>
    <mergeCell ref="C3:C4"/>
    <mergeCell ref="D3:F3"/>
    <mergeCell ref="G3:G4"/>
    <mergeCell ref="H3:J3"/>
    <mergeCell ref="K3:M3"/>
    <mergeCell ref="N3:P3"/>
    <mergeCell ref="Q3:S3"/>
    <mergeCell ref="T3:T4"/>
    <mergeCell ref="U3:U4"/>
    <mergeCell ref="V3:V4"/>
    <mergeCell ref="A24:A25"/>
    <mergeCell ref="B24:B25"/>
    <mergeCell ref="C24:C25"/>
    <mergeCell ref="D24:F24"/>
    <mergeCell ref="G24:G25"/>
    <mergeCell ref="H24:J24"/>
    <mergeCell ref="K24:M24"/>
    <mergeCell ref="N24:P24"/>
    <mergeCell ref="Q24:S24"/>
    <mergeCell ref="T24:T25"/>
    <mergeCell ref="U24:U25"/>
    <mergeCell ref="V24:V2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20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="233" customFormat="1" ht="23.25">
      <c r="G1" s="234" t="s">
        <v>1522</v>
      </c>
    </row>
    <row r="2" s="233" customFormat="1" ht="23.25">
      <c r="G2" s="234"/>
    </row>
    <row r="3" spans="1:23" ht="17.25">
      <c r="A3" s="442" t="s">
        <v>196</v>
      </c>
      <c r="B3" s="442" t="s">
        <v>1579</v>
      </c>
      <c r="C3" s="442" t="s">
        <v>655</v>
      </c>
      <c r="D3" s="441" t="s">
        <v>1523</v>
      </c>
      <c r="E3" s="441"/>
      <c r="F3" s="441"/>
      <c r="G3" s="442" t="s">
        <v>976</v>
      </c>
      <c r="H3" s="441" t="s">
        <v>456</v>
      </c>
      <c r="I3" s="441"/>
      <c r="J3" s="441"/>
      <c r="K3" s="441" t="s">
        <v>539</v>
      </c>
      <c r="L3" s="441"/>
      <c r="M3" s="441"/>
      <c r="N3" s="441" t="s">
        <v>540</v>
      </c>
      <c r="O3" s="441"/>
      <c r="P3" s="441"/>
      <c r="Q3" s="441" t="s">
        <v>541</v>
      </c>
      <c r="R3" s="441"/>
      <c r="S3" s="441"/>
      <c r="T3" s="442" t="s">
        <v>484</v>
      </c>
      <c r="U3" s="442" t="s">
        <v>253</v>
      </c>
      <c r="V3" s="444" t="s">
        <v>659</v>
      </c>
      <c r="W3" s="283" t="s">
        <v>1580</v>
      </c>
    </row>
    <row r="4" spans="1:23" ht="17.25">
      <c r="A4" s="443"/>
      <c r="B4" s="443"/>
      <c r="C4" s="443"/>
      <c r="D4" s="284" t="s">
        <v>1581</v>
      </c>
      <c r="E4" s="285" t="s">
        <v>1582</v>
      </c>
      <c r="F4" s="285" t="s">
        <v>740</v>
      </c>
      <c r="G4" s="443"/>
      <c r="H4" s="286" t="s">
        <v>1525</v>
      </c>
      <c r="I4" s="287" t="s">
        <v>1526</v>
      </c>
      <c r="J4" s="288" t="s">
        <v>886</v>
      </c>
      <c r="K4" s="286" t="s">
        <v>1525</v>
      </c>
      <c r="L4" s="287" t="s">
        <v>1526</v>
      </c>
      <c r="M4" s="288" t="s">
        <v>886</v>
      </c>
      <c r="N4" s="286" t="s">
        <v>1525</v>
      </c>
      <c r="O4" s="287" t="s">
        <v>1526</v>
      </c>
      <c r="P4" s="288" t="s">
        <v>886</v>
      </c>
      <c r="Q4" s="286" t="s">
        <v>1525</v>
      </c>
      <c r="R4" s="287" t="s">
        <v>1526</v>
      </c>
      <c r="S4" s="288" t="s">
        <v>886</v>
      </c>
      <c r="T4" s="443"/>
      <c r="U4" s="443"/>
      <c r="V4" s="445"/>
      <c r="W4" s="289"/>
    </row>
    <row r="5" spans="1:23" ht="20.25">
      <c r="A5" s="249">
        <v>1</v>
      </c>
      <c r="B5" s="290" t="s">
        <v>1583</v>
      </c>
      <c r="C5" s="291" t="s">
        <v>1584</v>
      </c>
      <c r="D5" s="292">
        <v>740</v>
      </c>
      <c r="E5" s="293">
        <v>1100</v>
      </c>
      <c r="F5" s="293">
        <v>1075</v>
      </c>
      <c r="G5" s="249"/>
      <c r="H5" s="294">
        <v>300</v>
      </c>
      <c r="I5" s="294">
        <v>152475</v>
      </c>
      <c r="J5" s="295"/>
      <c r="K5" s="294">
        <v>300</v>
      </c>
      <c r="L5" s="294">
        <v>152475</v>
      </c>
      <c r="M5" s="295"/>
      <c r="N5" s="294">
        <v>300</v>
      </c>
      <c r="O5" s="294">
        <v>152475</v>
      </c>
      <c r="P5" s="295"/>
      <c r="Q5" s="294">
        <v>150</v>
      </c>
      <c r="R5" s="294">
        <v>76237.5</v>
      </c>
      <c r="S5" s="295"/>
      <c r="T5" s="292">
        <v>1000</v>
      </c>
      <c r="U5" s="296">
        <v>508.25</v>
      </c>
      <c r="V5" s="297">
        <v>508250</v>
      </c>
      <c r="W5" s="298"/>
    </row>
    <row r="6" spans="1:23" ht="20.25">
      <c r="A6" s="249">
        <v>2</v>
      </c>
      <c r="B6" s="290" t="s">
        <v>1585</v>
      </c>
      <c r="C6" s="291" t="s">
        <v>1586</v>
      </c>
      <c r="D6" s="292">
        <v>50</v>
      </c>
      <c r="E6" s="293">
        <v>100</v>
      </c>
      <c r="F6" s="293">
        <v>120</v>
      </c>
      <c r="G6" s="249"/>
      <c r="H6" s="294"/>
      <c r="I6" s="294"/>
      <c r="J6" s="295"/>
      <c r="K6" s="294">
        <v>50</v>
      </c>
      <c r="L6" s="294">
        <v>7000</v>
      </c>
      <c r="M6" s="295"/>
      <c r="N6" s="294">
        <v>50</v>
      </c>
      <c r="O6" s="294">
        <v>7000</v>
      </c>
      <c r="P6" s="295"/>
      <c r="Q6" s="294"/>
      <c r="R6" s="294"/>
      <c r="S6" s="295"/>
      <c r="T6" s="292">
        <v>100</v>
      </c>
      <c r="U6" s="296">
        <v>140</v>
      </c>
      <c r="V6" s="297">
        <v>14000</v>
      </c>
      <c r="W6" s="298"/>
    </row>
    <row r="7" spans="1:23" ht="20.25">
      <c r="A7" s="249">
        <v>3</v>
      </c>
      <c r="B7" s="290" t="s">
        <v>1587</v>
      </c>
      <c r="C7" s="291" t="s">
        <v>1584</v>
      </c>
      <c r="D7" s="292">
        <v>30</v>
      </c>
      <c r="E7" s="293">
        <v>50</v>
      </c>
      <c r="F7" s="293">
        <v>60</v>
      </c>
      <c r="G7" s="249"/>
      <c r="H7" s="294"/>
      <c r="I7" s="294"/>
      <c r="J7" s="295"/>
      <c r="K7" s="294">
        <v>40</v>
      </c>
      <c r="L7" s="294">
        <v>74900</v>
      </c>
      <c r="M7" s="295"/>
      <c r="N7" s="294"/>
      <c r="O7" s="294"/>
      <c r="P7" s="295"/>
      <c r="Q7" s="294"/>
      <c r="R7" s="294"/>
      <c r="S7" s="295"/>
      <c r="T7" s="292">
        <v>40</v>
      </c>
      <c r="U7" s="296">
        <v>1872.5</v>
      </c>
      <c r="V7" s="297">
        <v>74900</v>
      </c>
      <c r="W7" s="298"/>
    </row>
    <row r="8" spans="1:23" ht="20.25">
      <c r="A8" s="249">
        <v>4</v>
      </c>
      <c r="B8" s="290" t="s">
        <v>1588</v>
      </c>
      <c r="C8" s="291" t="s">
        <v>1589</v>
      </c>
      <c r="D8" s="292">
        <v>22</v>
      </c>
      <c r="E8" s="293">
        <v>60</v>
      </c>
      <c r="F8" s="293">
        <v>60</v>
      </c>
      <c r="G8" s="249"/>
      <c r="H8" s="294">
        <v>30</v>
      </c>
      <c r="I8" s="294">
        <v>27000</v>
      </c>
      <c r="J8" s="295"/>
      <c r="K8" s="294"/>
      <c r="L8" s="294"/>
      <c r="M8" s="295"/>
      <c r="N8" s="294">
        <v>30</v>
      </c>
      <c r="O8" s="294">
        <v>27000</v>
      </c>
      <c r="P8" s="295"/>
      <c r="Q8" s="294"/>
      <c r="R8" s="294"/>
      <c r="S8" s="295"/>
      <c r="T8" s="292">
        <v>60</v>
      </c>
      <c r="U8" s="296">
        <v>900</v>
      </c>
      <c r="V8" s="297">
        <v>54000</v>
      </c>
      <c r="W8" s="298"/>
    </row>
    <row r="9" spans="1:23" ht="20.25">
      <c r="A9" s="249">
        <v>5</v>
      </c>
      <c r="B9" s="290" t="s">
        <v>1590</v>
      </c>
      <c r="C9" s="291" t="s">
        <v>1584</v>
      </c>
      <c r="D9" s="292">
        <v>25</v>
      </c>
      <c r="E9" s="293">
        <v>33</v>
      </c>
      <c r="F9" s="293">
        <v>45</v>
      </c>
      <c r="G9" s="249"/>
      <c r="H9" s="294">
        <v>10</v>
      </c>
      <c r="I9" s="294">
        <v>3000</v>
      </c>
      <c r="J9" s="295"/>
      <c r="K9" s="294">
        <v>10</v>
      </c>
      <c r="L9" s="294">
        <v>3000</v>
      </c>
      <c r="M9" s="295"/>
      <c r="N9" s="294">
        <v>10</v>
      </c>
      <c r="O9" s="294">
        <v>3000</v>
      </c>
      <c r="P9" s="295"/>
      <c r="Q9" s="294">
        <v>10</v>
      </c>
      <c r="R9" s="294">
        <v>3000</v>
      </c>
      <c r="S9" s="295"/>
      <c r="T9" s="292">
        <v>40</v>
      </c>
      <c r="U9" s="296">
        <v>300</v>
      </c>
      <c r="V9" s="297">
        <v>12000</v>
      </c>
      <c r="W9" s="298"/>
    </row>
    <row r="10" spans="1:23" ht="20.25">
      <c r="A10" s="249">
        <v>7</v>
      </c>
      <c r="B10" s="290" t="s">
        <v>1591</v>
      </c>
      <c r="C10" s="291" t="s">
        <v>1586</v>
      </c>
      <c r="D10" s="292">
        <v>15</v>
      </c>
      <c r="E10" s="293">
        <v>8</v>
      </c>
      <c r="F10" s="293">
        <v>10</v>
      </c>
      <c r="G10" s="249"/>
      <c r="H10" s="294">
        <v>10</v>
      </c>
      <c r="I10" s="294">
        <v>10000</v>
      </c>
      <c r="J10" s="295"/>
      <c r="K10" s="294"/>
      <c r="L10" s="294"/>
      <c r="M10" s="295"/>
      <c r="N10" s="294">
        <v>10</v>
      </c>
      <c r="O10" s="294">
        <v>10000</v>
      </c>
      <c r="P10" s="295"/>
      <c r="Q10" s="294"/>
      <c r="R10" s="294"/>
      <c r="S10" s="295"/>
      <c r="T10" s="292">
        <v>20</v>
      </c>
      <c r="U10" s="299">
        <v>1000</v>
      </c>
      <c r="V10" s="297">
        <v>20000</v>
      </c>
      <c r="W10" s="298"/>
    </row>
    <row r="11" spans="1:23" ht="20.25">
      <c r="A11" s="249">
        <v>8</v>
      </c>
      <c r="B11" s="290" t="s">
        <v>1592</v>
      </c>
      <c r="C11" s="291" t="s">
        <v>1586</v>
      </c>
      <c r="D11" s="292"/>
      <c r="E11" s="293">
        <v>5</v>
      </c>
      <c r="F11" s="293">
        <v>8</v>
      </c>
      <c r="G11" s="249"/>
      <c r="H11" s="294">
        <v>10</v>
      </c>
      <c r="I11" s="294">
        <v>10000</v>
      </c>
      <c r="J11" s="295"/>
      <c r="K11" s="294"/>
      <c r="L11" s="294"/>
      <c r="M11" s="295"/>
      <c r="N11" s="294">
        <v>10</v>
      </c>
      <c r="O11" s="294">
        <v>10000</v>
      </c>
      <c r="P11" s="295"/>
      <c r="Q11" s="294"/>
      <c r="R11" s="294"/>
      <c r="S11" s="295"/>
      <c r="T11" s="292">
        <v>20</v>
      </c>
      <c r="U11" s="299">
        <v>1000</v>
      </c>
      <c r="V11" s="297">
        <v>20000</v>
      </c>
      <c r="W11" s="298"/>
    </row>
    <row r="12" spans="1:23" ht="20.25">
      <c r="A12" s="249">
        <v>10</v>
      </c>
      <c r="B12" s="290" t="s">
        <v>1593</v>
      </c>
      <c r="C12" s="291" t="s">
        <v>1594</v>
      </c>
      <c r="D12" s="292">
        <v>0</v>
      </c>
      <c r="E12" s="293">
        <v>3</v>
      </c>
      <c r="F12" s="293">
        <v>0</v>
      </c>
      <c r="G12" s="249"/>
      <c r="H12" s="294">
        <v>1</v>
      </c>
      <c r="I12" s="294">
        <v>2000</v>
      </c>
      <c r="J12" s="295"/>
      <c r="K12" s="294"/>
      <c r="L12" s="294"/>
      <c r="M12" s="295"/>
      <c r="N12" s="294">
        <v>1</v>
      </c>
      <c r="O12" s="294">
        <v>2000</v>
      </c>
      <c r="P12" s="295"/>
      <c r="Q12" s="294"/>
      <c r="R12" s="294"/>
      <c r="S12" s="295"/>
      <c r="T12" s="292">
        <v>2</v>
      </c>
      <c r="U12" s="299">
        <v>2000</v>
      </c>
      <c r="V12" s="297">
        <v>4000</v>
      </c>
      <c r="W12" s="298"/>
    </row>
    <row r="13" spans="1:23" ht="20.25">
      <c r="A13" s="249">
        <v>12</v>
      </c>
      <c r="B13" s="290" t="s">
        <v>1595</v>
      </c>
      <c r="C13" s="291" t="s">
        <v>1596</v>
      </c>
      <c r="D13" s="292">
        <v>4</v>
      </c>
      <c r="E13" s="293">
        <v>4</v>
      </c>
      <c r="F13" s="293">
        <v>10</v>
      </c>
      <c r="G13" s="249"/>
      <c r="H13" s="294"/>
      <c r="I13" s="294"/>
      <c r="J13" s="295"/>
      <c r="K13" s="294">
        <v>3</v>
      </c>
      <c r="L13" s="294">
        <v>4500</v>
      </c>
      <c r="M13" s="295"/>
      <c r="N13" s="294"/>
      <c r="O13" s="294"/>
      <c r="P13" s="295"/>
      <c r="Q13" s="294">
        <v>3</v>
      </c>
      <c r="R13" s="294">
        <v>4500</v>
      </c>
      <c r="S13" s="295"/>
      <c r="T13" s="292">
        <v>6</v>
      </c>
      <c r="U13" s="296">
        <v>1500</v>
      </c>
      <c r="V13" s="297">
        <v>9000</v>
      </c>
      <c r="W13" s="298"/>
    </row>
    <row r="14" spans="1:23" ht="20.25">
      <c r="A14" s="249">
        <v>13</v>
      </c>
      <c r="B14" s="290" t="s">
        <v>1597</v>
      </c>
      <c r="C14" s="291" t="s">
        <v>1598</v>
      </c>
      <c r="D14" s="292">
        <v>15</v>
      </c>
      <c r="E14" s="293">
        <v>10</v>
      </c>
      <c r="F14" s="293">
        <v>20</v>
      </c>
      <c r="G14" s="249"/>
      <c r="H14" s="294">
        <v>5</v>
      </c>
      <c r="I14" s="294">
        <v>15000</v>
      </c>
      <c r="J14" s="295"/>
      <c r="K14" s="294">
        <v>5</v>
      </c>
      <c r="L14" s="294">
        <v>15000</v>
      </c>
      <c r="M14" s="295"/>
      <c r="N14" s="294">
        <v>5</v>
      </c>
      <c r="O14" s="294">
        <v>15000</v>
      </c>
      <c r="P14" s="295"/>
      <c r="Q14" s="294">
        <v>5</v>
      </c>
      <c r="R14" s="294">
        <v>15000</v>
      </c>
      <c r="S14" s="295"/>
      <c r="T14" s="292">
        <v>20</v>
      </c>
      <c r="U14" s="299">
        <v>3000</v>
      </c>
      <c r="V14" s="297">
        <v>60000</v>
      </c>
      <c r="W14" s="298"/>
    </row>
    <row r="15" spans="1:23" ht="20.25">
      <c r="A15" s="249">
        <v>15</v>
      </c>
      <c r="B15" s="290" t="s">
        <v>1599</v>
      </c>
      <c r="C15" s="291" t="s">
        <v>1598</v>
      </c>
      <c r="D15" s="292">
        <v>25</v>
      </c>
      <c r="E15" s="293">
        <v>15</v>
      </c>
      <c r="F15" s="293">
        <v>52</v>
      </c>
      <c r="G15" s="249"/>
      <c r="H15" s="294">
        <v>15</v>
      </c>
      <c r="I15" s="294">
        <v>11250</v>
      </c>
      <c r="J15" s="295"/>
      <c r="K15" s="294">
        <v>15</v>
      </c>
      <c r="L15" s="294">
        <v>11250</v>
      </c>
      <c r="M15" s="295"/>
      <c r="N15" s="294">
        <v>15</v>
      </c>
      <c r="O15" s="294">
        <v>11250</v>
      </c>
      <c r="P15" s="295"/>
      <c r="Q15" s="294">
        <v>15</v>
      </c>
      <c r="R15" s="294">
        <v>11250</v>
      </c>
      <c r="S15" s="295"/>
      <c r="T15" s="292">
        <v>60</v>
      </c>
      <c r="U15" s="299">
        <v>750</v>
      </c>
      <c r="V15" s="297">
        <v>45000</v>
      </c>
      <c r="W15" s="298"/>
    </row>
    <row r="16" spans="1:23" ht="20.25">
      <c r="A16" s="249">
        <v>16</v>
      </c>
      <c r="B16" s="290" t="s">
        <v>1600</v>
      </c>
      <c r="C16" s="291" t="s">
        <v>1601</v>
      </c>
      <c r="D16" s="292">
        <v>8</v>
      </c>
      <c r="E16" s="293">
        <v>10</v>
      </c>
      <c r="F16" s="293">
        <v>17</v>
      </c>
      <c r="G16" s="249"/>
      <c r="H16" s="294">
        <v>5</v>
      </c>
      <c r="I16" s="294">
        <v>4950</v>
      </c>
      <c r="J16" s="295"/>
      <c r="K16" s="294">
        <v>5</v>
      </c>
      <c r="L16" s="294">
        <v>4950</v>
      </c>
      <c r="M16" s="295"/>
      <c r="N16" s="294">
        <v>5</v>
      </c>
      <c r="O16" s="294">
        <v>4950</v>
      </c>
      <c r="P16" s="295"/>
      <c r="Q16" s="294">
        <v>5</v>
      </c>
      <c r="R16" s="294">
        <v>4950</v>
      </c>
      <c r="S16" s="295"/>
      <c r="T16" s="292">
        <v>20</v>
      </c>
      <c r="U16" s="299">
        <v>990</v>
      </c>
      <c r="V16" s="297">
        <v>19800</v>
      </c>
      <c r="W16" s="298"/>
    </row>
    <row r="17" spans="1:23" ht="20.25">
      <c r="A17" s="249">
        <v>17</v>
      </c>
      <c r="B17" s="290" t="s">
        <v>1602</v>
      </c>
      <c r="C17" s="291" t="s">
        <v>1603</v>
      </c>
      <c r="D17" s="292">
        <v>2</v>
      </c>
      <c r="E17" s="293">
        <v>2</v>
      </c>
      <c r="F17" s="293">
        <v>2</v>
      </c>
      <c r="G17" s="249"/>
      <c r="H17" s="294">
        <v>1</v>
      </c>
      <c r="I17" s="294">
        <v>1785</v>
      </c>
      <c r="J17" s="295"/>
      <c r="K17" s="294"/>
      <c r="L17" s="294"/>
      <c r="M17" s="295"/>
      <c r="N17" s="294">
        <v>1</v>
      </c>
      <c r="O17" s="294">
        <v>1785</v>
      </c>
      <c r="P17" s="295"/>
      <c r="Q17" s="294"/>
      <c r="R17" s="294"/>
      <c r="S17" s="295"/>
      <c r="T17" s="292">
        <v>2</v>
      </c>
      <c r="U17" s="299">
        <v>1785</v>
      </c>
      <c r="V17" s="297">
        <v>3570</v>
      </c>
      <c r="W17" s="298"/>
    </row>
    <row r="18" spans="1:23" ht="20.25">
      <c r="A18" s="249">
        <v>18</v>
      </c>
      <c r="B18" s="290" t="s">
        <v>1604</v>
      </c>
      <c r="C18" s="291" t="s">
        <v>1605</v>
      </c>
      <c r="D18" s="292">
        <v>2</v>
      </c>
      <c r="E18" s="293">
        <v>0</v>
      </c>
      <c r="F18" s="293">
        <v>2</v>
      </c>
      <c r="G18" s="249"/>
      <c r="H18" s="294">
        <v>1</v>
      </c>
      <c r="I18" s="294">
        <v>2000</v>
      </c>
      <c r="J18" s="295"/>
      <c r="K18" s="294"/>
      <c r="L18" s="294"/>
      <c r="M18" s="295"/>
      <c r="N18" s="294">
        <v>1</v>
      </c>
      <c r="O18" s="294">
        <v>2000</v>
      </c>
      <c r="P18" s="295"/>
      <c r="Q18" s="294"/>
      <c r="R18" s="294"/>
      <c r="S18" s="295"/>
      <c r="T18" s="292">
        <v>2</v>
      </c>
      <c r="U18" s="296">
        <v>2000</v>
      </c>
      <c r="V18" s="297">
        <v>4000</v>
      </c>
      <c r="W18" s="298"/>
    </row>
    <row r="19" spans="1:23" ht="20.25">
      <c r="A19" s="249">
        <v>19</v>
      </c>
      <c r="B19" s="290" t="s">
        <v>1606</v>
      </c>
      <c r="C19" s="291" t="s">
        <v>1598</v>
      </c>
      <c r="D19" s="292">
        <v>7</v>
      </c>
      <c r="E19" s="293">
        <v>4</v>
      </c>
      <c r="F19" s="293">
        <v>25</v>
      </c>
      <c r="G19" s="249"/>
      <c r="H19" s="294">
        <v>6</v>
      </c>
      <c r="I19" s="294">
        <v>12600</v>
      </c>
      <c r="J19" s="295"/>
      <c r="K19" s="294">
        <v>6</v>
      </c>
      <c r="L19" s="294">
        <v>12600</v>
      </c>
      <c r="M19" s="295"/>
      <c r="N19" s="294">
        <v>6</v>
      </c>
      <c r="O19" s="294">
        <v>12600</v>
      </c>
      <c r="P19" s="295"/>
      <c r="Q19" s="294">
        <v>6</v>
      </c>
      <c r="R19" s="294">
        <v>12600</v>
      </c>
      <c r="S19" s="295"/>
      <c r="T19" s="292">
        <v>24</v>
      </c>
      <c r="U19" s="296">
        <v>2100</v>
      </c>
      <c r="V19" s="297">
        <v>50400</v>
      </c>
      <c r="W19" s="298"/>
    </row>
    <row r="20" spans="1:23" ht="20.25">
      <c r="A20" s="249">
        <v>20</v>
      </c>
      <c r="B20" s="290" t="s">
        <v>1607</v>
      </c>
      <c r="C20" s="291" t="s">
        <v>1608</v>
      </c>
      <c r="D20" s="292">
        <v>80</v>
      </c>
      <c r="E20" s="293">
        <v>80</v>
      </c>
      <c r="F20" s="293">
        <v>110</v>
      </c>
      <c r="G20" s="249"/>
      <c r="H20" s="294">
        <v>20</v>
      </c>
      <c r="I20" s="294">
        <v>54000</v>
      </c>
      <c r="J20" s="295"/>
      <c r="K20" s="294">
        <v>20</v>
      </c>
      <c r="L20" s="294">
        <v>54000</v>
      </c>
      <c r="M20" s="295"/>
      <c r="N20" s="294">
        <v>20</v>
      </c>
      <c r="O20" s="294">
        <v>54000</v>
      </c>
      <c r="P20" s="295"/>
      <c r="Q20" s="294">
        <v>20</v>
      </c>
      <c r="R20" s="294">
        <v>54000</v>
      </c>
      <c r="S20" s="295"/>
      <c r="T20" s="292">
        <v>80</v>
      </c>
      <c r="U20" s="299">
        <v>2700</v>
      </c>
      <c r="V20" s="297">
        <v>216000</v>
      </c>
      <c r="W20" s="298"/>
    </row>
    <row r="21" spans="1:23" ht="20.25">
      <c r="A21" s="249">
        <v>21</v>
      </c>
      <c r="B21" s="290" t="s">
        <v>1609</v>
      </c>
      <c r="C21" s="291" t="s">
        <v>1610</v>
      </c>
      <c r="D21" s="292">
        <v>2</v>
      </c>
      <c r="E21" s="293">
        <v>1</v>
      </c>
      <c r="F21" s="293">
        <v>4</v>
      </c>
      <c r="G21" s="249"/>
      <c r="H21" s="300">
        <v>1</v>
      </c>
      <c r="I21" s="294">
        <v>1070</v>
      </c>
      <c r="J21" s="295"/>
      <c r="K21" s="300">
        <v>1</v>
      </c>
      <c r="L21" s="294">
        <v>1070</v>
      </c>
      <c r="M21" s="295"/>
      <c r="N21" s="300">
        <v>1</v>
      </c>
      <c r="O21" s="294">
        <v>1070</v>
      </c>
      <c r="P21" s="295"/>
      <c r="Q21" s="300">
        <v>1</v>
      </c>
      <c r="R21" s="294">
        <v>1070</v>
      </c>
      <c r="S21" s="295"/>
      <c r="T21" s="292">
        <v>4</v>
      </c>
      <c r="U21" s="299">
        <v>1070</v>
      </c>
      <c r="V21" s="297">
        <v>4280</v>
      </c>
      <c r="W21" s="298"/>
    </row>
    <row r="22" spans="1:23" ht="20.25">
      <c r="A22" s="249">
        <v>22</v>
      </c>
      <c r="B22" s="290" t="s">
        <v>1611</v>
      </c>
      <c r="C22" s="291" t="s">
        <v>1612</v>
      </c>
      <c r="D22" s="292">
        <v>35</v>
      </c>
      <c r="E22" s="293">
        <v>35</v>
      </c>
      <c r="F22" s="293">
        <v>63</v>
      </c>
      <c r="G22" s="249"/>
      <c r="H22" s="294"/>
      <c r="I22" s="294"/>
      <c r="J22" s="295"/>
      <c r="K22" s="294">
        <v>10</v>
      </c>
      <c r="L22" s="294">
        <v>37450</v>
      </c>
      <c r="M22" s="295"/>
      <c r="N22" s="294">
        <v>10</v>
      </c>
      <c r="O22" s="294">
        <v>37450</v>
      </c>
      <c r="P22" s="295"/>
      <c r="Q22" s="294">
        <v>10</v>
      </c>
      <c r="R22" s="294">
        <v>37450</v>
      </c>
      <c r="S22" s="295"/>
      <c r="T22" s="292">
        <v>30</v>
      </c>
      <c r="U22" s="299">
        <v>3745</v>
      </c>
      <c r="V22" s="297">
        <v>112350</v>
      </c>
      <c r="W22" s="298"/>
    </row>
    <row r="23" spans="1:23" ht="20.25">
      <c r="A23" s="249">
        <v>23</v>
      </c>
      <c r="B23" s="290" t="s">
        <v>1613</v>
      </c>
      <c r="C23" s="291" t="s">
        <v>1614</v>
      </c>
      <c r="D23" s="292"/>
      <c r="E23" s="293">
        <v>1</v>
      </c>
      <c r="F23" s="293">
        <v>2</v>
      </c>
      <c r="G23" s="249"/>
      <c r="H23" s="294">
        <v>1</v>
      </c>
      <c r="I23" s="294">
        <v>1070</v>
      </c>
      <c r="J23" s="295"/>
      <c r="K23" s="294"/>
      <c r="L23" s="294"/>
      <c r="M23" s="295"/>
      <c r="N23" s="294">
        <v>1</v>
      </c>
      <c r="O23" s="294">
        <v>1070</v>
      </c>
      <c r="P23" s="295"/>
      <c r="Q23" s="294"/>
      <c r="R23" s="294"/>
      <c r="S23" s="295"/>
      <c r="T23" s="292">
        <v>2</v>
      </c>
      <c r="U23" s="299">
        <v>1070</v>
      </c>
      <c r="V23" s="297">
        <v>2140</v>
      </c>
      <c r="W23" s="298"/>
    </row>
    <row r="24" spans="1:23" ht="17.25">
      <c r="A24" s="442" t="s">
        <v>196</v>
      </c>
      <c r="B24" s="442" t="s">
        <v>1579</v>
      </c>
      <c r="C24" s="442" t="s">
        <v>655</v>
      </c>
      <c r="D24" s="441" t="s">
        <v>1523</v>
      </c>
      <c r="E24" s="441"/>
      <c r="F24" s="441"/>
      <c r="G24" s="442" t="s">
        <v>976</v>
      </c>
      <c r="H24" s="441" t="s">
        <v>456</v>
      </c>
      <c r="I24" s="441"/>
      <c r="J24" s="441"/>
      <c r="K24" s="441" t="s">
        <v>539</v>
      </c>
      <c r="L24" s="441"/>
      <c r="M24" s="441"/>
      <c r="N24" s="441" t="s">
        <v>540</v>
      </c>
      <c r="O24" s="441"/>
      <c r="P24" s="441"/>
      <c r="Q24" s="441" t="s">
        <v>541</v>
      </c>
      <c r="R24" s="441"/>
      <c r="S24" s="441"/>
      <c r="T24" s="442" t="s">
        <v>484</v>
      </c>
      <c r="U24" s="442" t="s">
        <v>253</v>
      </c>
      <c r="V24" s="444" t="s">
        <v>659</v>
      </c>
      <c r="W24" s="283" t="s">
        <v>1580</v>
      </c>
    </row>
    <row r="25" spans="1:23" ht="17.25">
      <c r="A25" s="443"/>
      <c r="B25" s="443"/>
      <c r="C25" s="443"/>
      <c r="D25" s="284" t="s">
        <v>1581</v>
      </c>
      <c r="E25" s="285" t="s">
        <v>1582</v>
      </c>
      <c r="F25" s="285" t="s">
        <v>740</v>
      </c>
      <c r="G25" s="443"/>
      <c r="H25" s="286" t="s">
        <v>1525</v>
      </c>
      <c r="I25" s="287" t="s">
        <v>1526</v>
      </c>
      <c r="J25" s="288" t="s">
        <v>886</v>
      </c>
      <c r="K25" s="286" t="s">
        <v>1525</v>
      </c>
      <c r="L25" s="287" t="s">
        <v>1526</v>
      </c>
      <c r="M25" s="288" t="s">
        <v>886</v>
      </c>
      <c r="N25" s="286" t="s">
        <v>1525</v>
      </c>
      <c r="O25" s="287" t="s">
        <v>1526</v>
      </c>
      <c r="P25" s="288" t="s">
        <v>886</v>
      </c>
      <c r="Q25" s="286" t="s">
        <v>1525</v>
      </c>
      <c r="R25" s="287" t="s">
        <v>1526</v>
      </c>
      <c r="S25" s="288" t="s">
        <v>886</v>
      </c>
      <c r="T25" s="443"/>
      <c r="U25" s="443"/>
      <c r="V25" s="445"/>
      <c r="W25" s="289"/>
    </row>
    <row r="26" spans="1:23" ht="20.25">
      <c r="A26" s="249">
        <v>24</v>
      </c>
      <c r="B26" s="290" t="s">
        <v>1615</v>
      </c>
      <c r="C26" s="291" t="s">
        <v>1605</v>
      </c>
      <c r="D26" s="292">
        <v>2</v>
      </c>
      <c r="E26" s="293">
        <v>1</v>
      </c>
      <c r="F26" s="293">
        <v>2</v>
      </c>
      <c r="G26" s="249"/>
      <c r="H26" s="294"/>
      <c r="I26" s="294"/>
      <c r="J26" s="295"/>
      <c r="K26" s="294">
        <v>2</v>
      </c>
      <c r="L26" s="294">
        <v>4250</v>
      </c>
      <c r="M26" s="295"/>
      <c r="N26" s="294"/>
      <c r="O26" s="294"/>
      <c r="P26" s="295"/>
      <c r="Q26" s="294"/>
      <c r="R26" s="294"/>
      <c r="S26" s="295"/>
      <c r="T26" s="292">
        <v>2</v>
      </c>
      <c r="U26" s="299">
        <v>2125</v>
      </c>
      <c r="V26" s="301">
        <v>4250</v>
      </c>
      <c r="W26" s="298"/>
    </row>
    <row r="27" spans="1:23" ht="20.25">
      <c r="A27" s="249">
        <v>25</v>
      </c>
      <c r="B27" s="290" t="s">
        <v>1616</v>
      </c>
      <c r="C27" s="291" t="s">
        <v>1605</v>
      </c>
      <c r="D27" s="292">
        <v>2</v>
      </c>
      <c r="E27" s="293">
        <v>1</v>
      </c>
      <c r="F27" s="293">
        <v>1</v>
      </c>
      <c r="G27" s="249"/>
      <c r="H27" s="294"/>
      <c r="I27" s="294"/>
      <c r="J27" s="295"/>
      <c r="K27" s="294">
        <v>2</v>
      </c>
      <c r="L27" s="294">
        <v>4250</v>
      </c>
      <c r="M27" s="295"/>
      <c r="N27" s="294"/>
      <c r="O27" s="294"/>
      <c r="P27" s="295"/>
      <c r="Q27" s="294"/>
      <c r="R27" s="294"/>
      <c r="S27" s="295"/>
      <c r="T27" s="292">
        <v>2</v>
      </c>
      <c r="U27" s="299">
        <v>2125</v>
      </c>
      <c r="V27" s="301">
        <v>4250</v>
      </c>
      <c r="W27" s="298"/>
    </row>
    <row r="28" spans="1:23" ht="20.25">
      <c r="A28" s="249">
        <v>26</v>
      </c>
      <c r="B28" s="290" t="s">
        <v>1617</v>
      </c>
      <c r="C28" s="291" t="s">
        <v>1605</v>
      </c>
      <c r="D28" s="292">
        <v>2</v>
      </c>
      <c r="E28" s="293">
        <v>2</v>
      </c>
      <c r="F28" s="293">
        <v>4</v>
      </c>
      <c r="G28" s="249"/>
      <c r="H28" s="294"/>
      <c r="I28" s="294"/>
      <c r="J28" s="295"/>
      <c r="K28" s="294">
        <v>2</v>
      </c>
      <c r="L28" s="294">
        <v>4250</v>
      </c>
      <c r="M28" s="295"/>
      <c r="N28" s="294"/>
      <c r="O28" s="294"/>
      <c r="P28" s="295"/>
      <c r="Q28" s="294"/>
      <c r="R28" s="294"/>
      <c r="S28" s="295"/>
      <c r="T28" s="292">
        <v>2</v>
      </c>
      <c r="U28" s="299">
        <v>2125</v>
      </c>
      <c r="V28" s="301">
        <v>4250</v>
      </c>
      <c r="W28" s="298"/>
    </row>
    <row r="29" spans="1:23" ht="20.25">
      <c r="A29" s="249">
        <v>27</v>
      </c>
      <c r="B29" s="290" t="s">
        <v>1618</v>
      </c>
      <c r="C29" s="291" t="s">
        <v>1608</v>
      </c>
      <c r="D29" s="292">
        <v>4</v>
      </c>
      <c r="E29" s="293">
        <v>7</v>
      </c>
      <c r="F29" s="293">
        <v>15</v>
      </c>
      <c r="G29" s="249"/>
      <c r="H29" s="294">
        <v>2</v>
      </c>
      <c r="I29" s="294">
        <v>7000</v>
      </c>
      <c r="J29" s="295"/>
      <c r="K29" s="294">
        <v>2</v>
      </c>
      <c r="L29" s="294">
        <v>7000</v>
      </c>
      <c r="M29" s="295"/>
      <c r="N29" s="294">
        <v>2</v>
      </c>
      <c r="O29" s="294">
        <v>7000</v>
      </c>
      <c r="P29" s="295"/>
      <c r="Q29" s="294">
        <v>2</v>
      </c>
      <c r="R29" s="294">
        <v>7000</v>
      </c>
      <c r="S29" s="295"/>
      <c r="T29" s="292">
        <v>8</v>
      </c>
      <c r="U29" s="299">
        <v>3500</v>
      </c>
      <c r="V29" s="297">
        <v>28000</v>
      </c>
      <c r="W29" s="298"/>
    </row>
    <row r="30" spans="1:23" ht="20.25">
      <c r="A30" s="249">
        <v>28</v>
      </c>
      <c r="B30" s="290" t="s">
        <v>1619</v>
      </c>
      <c r="C30" s="291" t="s">
        <v>1605</v>
      </c>
      <c r="D30" s="292">
        <v>5</v>
      </c>
      <c r="E30" s="293">
        <v>4</v>
      </c>
      <c r="F30" s="293">
        <v>13</v>
      </c>
      <c r="G30" s="249"/>
      <c r="H30" s="294">
        <v>3</v>
      </c>
      <c r="I30" s="294">
        <v>17250</v>
      </c>
      <c r="J30" s="295"/>
      <c r="K30" s="294">
        <v>3</v>
      </c>
      <c r="L30" s="294">
        <v>17250</v>
      </c>
      <c r="M30" s="295"/>
      <c r="N30" s="294">
        <v>3</v>
      </c>
      <c r="O30" s="294">
        <v>17250</v>
      </c>
      <c r="P30" s="295"/>
      <c r="Q30" s="294">
        <v>3</v>
      </c>
      <c r="R30" s="294">
        <v>17250</v>
      </c>
      <c r="S30" s="295"/>
      <c r="T30" s="292">
        <v>12</v>
      </c>
      <c r="U30" s="299">
        <v>5750</v>
      </c>
      <c r="V30" s="297">
        <v>69000</v>
      </c>
      <c r="W30" s="298"/>
    </row>
    <row r="31" spans="1:23" ht="20.25">
      <c r="A31" s="249">
        <v>29</v>
      </c>
      <c r="B31" s="290" t="s">
        <v>1620</v>
      </c>
      <c r="C31" s="291" t="s">
        <v>1605</v>
      </c>
      <c r="D31" s="292"/>
      <c r="E31" s="293"/>
      <c r="F31" s="293">
        <v>2</v>
      </c>
      <c r="G31" s="249"/>
      <c r="H31" s="294">
        <v>3</v>
      </c>
      <c r="I31" s="294">
        <v>10500</v>
      </c>
      <c r="J31" s="295"/>
      <c r="K31" s="294">
        <v>3</v>
      </c>
      <c r="L31" s="294">
        <v>10500</v>
      </c>
      <c r="M31" s="295"/>
      <c r="N31" s="294">
        <v>3</v>
      </c>
      <c r="O31" s="294">
        <v>10500</v>
      </c>
      <c r="P31" s="295"/>
      <c r="Q31" s="294">
        <v>3</v>
      </c>
      <c r="R31" s="294">
        <v>10500</v>
      </c>
      <c r="S31" s="295"/>
      <c r="T31" s="292">
        <v>12</v>
      </c>
      <c r="U31" s="299">
        <v>3500</v>
      </c>
      <c r="V31" s="297">
        <v>42000</v>
      </c>
      <c r="W31" s="249"/>
    </row>
    <row r="32" spans="1:23" ht="20.25">
      <c r="A32" s="249">
        <v>30</v>
      </c>
      <c r="B32" s="290" t="s">
        <v>1621</v>
      </c>
      <c r="C32" s="291" t="s">
        <v>1598</v>
      </c>
      <c r="D32" s="292">
        <v>3</v>
      </c>
      <c r="E32" s="293">
        <v>1</v>
      </c>
      <c r="F32" s="293">
        <v>2</v>
      </c>
      <c r="G32" s="249"/>
      <c r="H32" s="294"/>
      <c r="I32" s="294"/>
      <c r="J32" s="295"/>
      <c r="K32" s="294">
        <v>1</v>
      </c>
      <c r="L32" s="294">
        <v>4500</v>
      </c>
      <c r="M32" s="295"/>
      <c r="N32" s="294"/>
      <c r="O32" s="294"/>
      <c r="P32" s="295"/>
      <c r="Q32" s="294">
        <v>1</v>
      </c>
      <c r="R32" s="294">
        <v>4500</v>
      </c>
      <c r="S32" s="295"/>
      <c r="T32" s="292">
        <v>2</v>
      </c>
      <c r="U32" s="299">
        <v>4500</v>
      </c>
      <c r="V32" s="297">
        <v>9000</v>
      </c>
      <c r="W32" s="298"/>
    </row>
    <row r="33" spans="1:23" ht="20.25">
      <c r="A33" s="249">
        <v>31</v>
      </c>
      <c r="B33" s="302" t="s">
        <v>1622</v>
      </c>
      <c r="C33" s="249" t="s">
        <v>1623</v>
      </c>
      <c r="D33" s="303"/>
      <c r="E33" s="293">
        <v>9</v>
      </c>
      <c r="F33" s="293">
        <v>13</v>
      </c>
      <c r="G33" s="249"/>
      <c r="H33" s="294">
        <v>5</v>
      </c>
      <c r="I33" s="294">
        <v>17280</v>
      </c>
      <c r="J33" s="295"/>
      <c r="K33" s="294">
        <v>5</v>
      </c>
      <c r="L33" s="294">
        <v>17280</v>
      </c>
      <c r="M33" s="295"/>
      <c r="N33" s="294">
        <v>5</v>
      </c>
      <c r="O33" s="294">
        <v>17280</v>
      </c>
      <c r="P33" s="295"/>
      <c r="Q33" s="294">
        <v>5</v>
      </c>
      <c r="R33" s="294">
        <v>17280</v>
      </c>
      <c r="S33" s="295"/>
      <c r="T33" s="304">
        <v>20</v>
      </c>
      <c r="U33" s="305">
        <v>3456</v>
      </c>
      <c r="V33" s="306">
        <v>69120</v>
      </c>
      <c r="W33" s="307"/>
    </row>
    <row r="34" spans="1:23" ht="20.25">
      <c r="A34" s="249">
        <v>32</v>
      </c>
      <c r="B34" s="302" t="s">
        <v>1624</v>
      </c>
      <c r="C34" s="249">
        <v>1</v>
      </c>
      <c r="D34" s="303"/>
      <c r="E34" s="293">
        <v>3</v>
      </c>
      <c r="F34" s="293">
        <v>2</v>
      </c>
      <c r="G34" s="249"/>
      <c r="H34" s="294">
        <v>1</v>
      </c>
      <c r="I34" s="294">
        <v>500</v>
      </c>
      <c r="J34" s="295"/>
      <c r="K34" s="294">
        <v>1</v>
      </c>
      <c r="L34" s="294">
        <v>500</v>
      </c>
      <c r="M34" s="295"/>
      <c r="N34" s="294">
        <v>1</v>
      </c>
      <c r="O34" s="294">
        <v>500</v>
      </c>
      <c r="P34" s="295"/>
      <c r="Q34" s="294">
        <v>1</v>
      </c>
      <c r="R34" s="294">
        <v>500</v>
      </c>
      <c r="S34" s="295"/>
      <c r="T34" s="292">
        <v>4</v>
      </c>
      <c r="U34" s="308">
        <v>500</v>
      </c>
      <c r="V34" s="297">
        <v>2000</v>
      </c>
      <c r="W34" s="298"/>
    </row>
    <row r="35" spans="1:22" ht="20.25">
      <c r="A35" s="309"/>
      <c r="B35" s="309"/>
      <c r="C35" s="309"/>
      <c r="D35" s="309"/>
      <c r="E35" s="309"/>
      <c r="F35" s="309"/>
      <c r="G35" s="309"/>
      <c r="H35" s="309"/>
      <c r="I35" s="309"/>
      <c r="J35" s="310"/>
      <c r="K35" s="309"/>
      <c r="L35" s="309"/>
      <c r="M35" s="311"/>
      <c r="N35" s="309"/>
      <c r="O35" s="309"/>
      <c r="P35" s="311"/>
      <c r="Q35" s="309"/>
      <c r="R35" s="309"/>
      <c r="S35" s="309"/>
      <c r="T35" s="312"/>
      <c r="U35" s="309"/>
      <c r="V35" s="313">
        <f>SUM(V5:V34)</f>
        <v>1465560</v>
      </c>
    </row>
    <row r="36" spans="1:22" ht="20.25">
      <c r="A36" s="309"/>
      <c r="B36" s="309"/>
      <c r="C36" s="309"/>
      <c r="D36" s="309"/>
      <c r="E36" s="309"/>
      <c r="F36" s="309"/>
      <c r="G36" s="309"/>
      <c r="H36" s="309"/>
      <c r="I36" s="309"/>
      <c r="J36" s="311"/>
      <c r="K36" s="309"/>
      <c r="L36" s="309"/>
      <c r="M36" s="311"/>
      <c r="N36" s="309"/>
      <c r="O36" s="309"/>
      <c r="P36" s="311"/>
      <c r="Q36" s="309"/>
      <c r="R36" s="309"/>
      <c r="S36" s="309"/>
      <c r="T36" s="312"/>
      <c r="U36" s="309"/>
      <c r="V36" s="313"/>
    </row>
    <row r="37" spans="1:22" ht="20.25">
      <c r="A37" s="309"/>
      <c r="B37" s="309"/>
      <c r="C37" s="309"/>
      <c r="D37" s="309"/>
      <c r="E37" s="309"/>
      <c r="F37" s="309"/>
      <c r="G37" s="309"/>
      <c r="H37" s="309"/>
      <c r="I37" s="309"/>
      <c r="J37" s="311"/>
      <c r="K37" s="309"/>
      <c r="L37" s="309"/>
      <c r="M37" s="311"/>
      <c r="N37" s="309"/>
      <c r="O37" s="309"/>
      <c r="P37" s="311"/>
      <c r="Q37" s="309"/>
      <c r="R37" s="309"/>
      <c r="S37" s="309"/>
      <c r="T37" s="312"/>
      <c r="U37" s="309"/>
      <c r="V37" s="309"/>
    </row>
    <row r="38" spans="1:23" ht="20.25">
      <c r="A38" s="309"/>
      <c r="B38" s="309"/>
      <c r="C38" s="309"/>
      <c r="D38" s="309"/>
      <c r="E38" s="309"/>
      <c r="F38" s="309"/>
      <c r="G38" s="309"/>
      <c r="H38" s="309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4"/>
    </row>
    <row r="39" spans="1:22" ht="20.25">
      <c r="A39" s="309"/>
      <c r="B39" s="309"/>
      <c r="C39" s="309"/>
      <c r="D39" s="309"/>
      <c r="E39" s="309"/>
      <c r="F39" s="309"/>
      <c r="G39" s="309"/>
      <c r="H39" s="309"/>
      <c r="I39" s="309"/>
      <c r="J39" s="311"/>
      <c r="K39" s="309"/>
      <c r="L39" s="309"/>
      <c r="M39" s="311"/>
      <c r="N39" s="309"/>
      <c r="O39" s="309"/>
      <c r="P39" s="311"/>
      <c r="Q39" s="309"/>
      <c r="R39" s="309"/>
      <c r="S39" s="309"/>
      <c r="T39" s="309"/>
      <c r="U39" s="309"/>
      <c r="V39" s="309"/>
    </row>
    <row r="40" spans="1:22" ht="20.25">
      <c r="A40" s="309"/>
      <c r="B40" s="309"/>
      <c r="C40" s="309"/>
      <c r="D40" s="309"/>
      <c r="E40" s="309"/>
      <c r="F40" s="309"/>
      <c r="G40" s="309"/>
      <c r="H40" s="309"/>
      <c r="I40" s="309"/>
      <c r="J40" s="311"/>
      <c r="K40" s="309"/>
      <c r="L40" s="309"/>
      <c r="M40" s="311"/>
      <c r="N40" s="309"/>
      <c r="O40" s="309"/>
      <c r="P40" s="311"/>
      <c r="Q40" s="309"/>
      <c r="R40" s="309"/>
      <c r="S40" s="309"/>
      <c r="T40" s="309"/>
      <c r="U40" s="309"/>
      <c r="V40" s="309"/>
    </row>
    <row r="41" spans="1:22" ht="20.25">
      <c r="A41" s="309"/>
      <c r="B41" s="309"/>
      <c r="C41" s="309"/>
      <c r="D41" s="309"/>
      <c r="E41" s="309"/>
      <c r="F41" s="309"/>
      <c r="G41" s="309"/>
      <c r="H41" s="309"/>
      <c r="I41" s="309"/>
      <c r="J41" s="311"/>
      <c r="K41" s="309"/>
      <c r="L41" s="309"/>
      <c r="M41" s="311"/>
      <c r="N41" s="309"/>
      <c r="O41" s="309"/>
      <c r="P41" s="311"/>
      <c r="Q41" s="309"/>
      <c r="R41" s="309"/>
      <c r="S41" s="309"/>
      <c r="T41" s="309"/>
      <c r="U41" s="309"/>
      <c r="V41" s="309"/>
    </row>
    <row r="42" spans="1:22" ht="20.25">
      <c r="A42" s="309"/>
      <c r="B42" s="309"/>
      <c r="C42" s="309"/>
      <c r="D42" s="309"/>
      <c r="E42" s="309"/>
      <c r="F42" s="309"/>
      <c r="G42" s="309"/>
      <c r="H42" s="309"/>
      <c r="I42" s="309"/>
      <c r="J42" s="311"/>
      <c r="K42" s="309"/>
      <c r="L42" s="309"/>
      <c r="M42" s="311"/>
      <c r="N42" s="309"/>
      <c r="O42" s="309"/>
      <c r="P42" s="311"/>
      <c r="Q42" s="309"/>
      <c r="R42" s="309"/>
      <c r="S42" s="309"/>
      <c r="T42" s="309"/>
      <c r="U42" s="309"/>
      <c r="V42" s="309"/>
    </row>
    <row r="43" spans="1:22" ht="20.25">
      <c r="A43" s="309"/>
      <c r="B43" s="309"/>
      <c r="C43" s="309"/>
      <c r="D43" s="309"/>
      <c r="E43" s="309"/>
      <c r="F43" s="309"/>
      <c r="G43" s="309"/>
      <c r="H43" s="309"/>
      <c r="I43" s="309"/>
      <c r="J43" s="311"/>
      <c r="K43" s="309"/>
      <c r="L43" s="309"/>
      <c r="M43" s="311"/>
      <c r="N43" s="309"/>
      <c r="O43" s="309"/>
      <c r="P43" s="311"/>
      <c r="Q43" s="309"/>
      <c r="R43" s="309"/>
      <c r="S43" s="309"/>
      <c r="T43" s="309"/>
      <c r="U43" s="309"/>
      <c r="V43" s="309"/>
    </row>
    <row r="44" spans="1:22" ht="20.25">
      <c r="A44" s="309"/>
      <c r="B44" s="309"/>
      <c r="C44" s="309"/>
      <c r="D44" s="309"/>
      <c r="E44" s="309"/>
      <c r="F44" s="309"/>
      <c r="G44" s="309"/>
      <c r="H44" s="309"/>
      <c r="I44" s="309"/>
      <c r="J44" s="311"/>
      <c r="K44" s="309"/>
      <c r="L44" s="309"/>
      <c r="M44" s="311"/>
      <c r="N44" s="309"/>
      <c r="O44" s="309"/>
      <c r="P44" s="311"/>
      <c r="Q44" s="309"/>
      <c r="R44" s="309"/>
      <c r="S44" s="309"/>
      <c r="T44" s="309"/>
      <c r="U44" s="309"/>
      <c r="V44" s="309"/>
    </row>
    <row r="45" spans="1:22" ht="20.25">
      <c r="A45" s="309"/>
      <c r="B45" s="309"/>
      <c r="C45" s="309"/>
      <c r="D45" s="309"/>
      <c r="E45" s="309"/>
      <c r="F45" s="309"/>
      <c r="G45" s="309"/>
      <c r="H45" s="309"/>
      <c r="I45" s="309"/>
      <c r="J45" s="311"/>
      <c r="K45" s="309"/>
      <c r="L45" s="309"/>
      <c r="M45" s="311"/>
      <c r="N45" s="309"/>
      <c r="O45" s="309"/>
      <c r="P45" s="311"/>
      <c r="Q45" s="309"/>
      <c r="R45" s="309"/>
      <c r="S45" s="309"/>
      <c r="T45" s="309"/>
      <c r="U45" s="309"/>
      <c r="V45" s="309"/>
    </row>
    <row r="46" spans="1:22" ht="20.25">
      <c r="A46" s="309"/>
      <c r="B46" s="309"/>
      <c r="C46" s="309"/>
      <c r="D46" s="309"/>
      <c r="E46" s="309"/>
      <c r="F46" s="309"/>
      <c r="G46" s="309"/>
      <c r="H46" s="309"/>
      <c r="I46" s="309"/>
      <c r="J46" s="311"/>
      <c r="K46" s="309"/>
      <c r="L46" s="309"/>
      <c r="M46" s="311"/>
      <c r="N46" s="309"/>
      <c r="O46" s="309"/>
      <c r="P46" s="311"/>
      <c r="Q46" s="309"/>
      <c r="R46" s="309"/>
      <c r="S46" s="309"/>
      <c r="T46" s="309"/>
      <c r="U46" s="309"/>
      <c r="V46" s="309"/>
    </row>
    <row r="47" spans="1:22" ht="20.25">
      <c r="A47" s="309"/>
      <c r="B47" s="309"/>
      <c r="C47" s="309"/>
      <c r="D47" s="309"/>
      <c r="E47" s="309"/>
      <c r="F47" s="309"/>
      <c r="G47" s="309"/>
      <c r="H47" s="309"/>
      <c r="I47" s="309"/>
      <c r="J47" s="311"/>
      <c r="K47" s="309"/>
      <c r="L47" s="309"/>
      <c r="M47" s="311"/>
      <c r="N47" s="309"/>
      <c r="O47" s="309"/>
      <c r="P47" s="311"/>
      <c r="Q47" s="309"/>
      <c r="R47" s="309"/>
      <c r="S47" s="309"/>
      <c r="T47" s="309"/>
      <c r="U47" s="309"/>
      <c r="V47" s="309"/>
    </row>
    <row r="48" spans="1:22" ht="20.25">
      <c r="A48" s="309"/>
      <c r="B48" s="309"/>
      <c r="C48" s="309"/>
      <c r="D48" s="309"/>
      <c r="E48" s="309"/>
      <c r="F48" s="309"/>
      <c r="G48" s="309"/>
      <c r="H48" s="309"/>
      <c r="I48" s="309"/>
      <c r="J48" s="311"/>
      <c r="K48" s="309"/>
      <c r="L48" s="309"/>
      <c r="M48" s="311"/>
      <c r="N48" s="309"/>
      <c r="O48" s="309"/>
      <c r="P48" s="311"/>
      <c r="Q48" s="309"/>
      <c r="R48" s="309"/>
      <c r="S48" s="309"/>
      <c r="T48" s="309"/>
      <c r="U48" s="309"/>
      <c r="V48" s="309"/>
    </row>
    <row r="49" spans="1:22" ht="20.25">
      <c r="A49" s="309"/>
      <c r="B49" s="309"/>
      <c r="C49" s="309"/>
      <c r="D49" s="309"/>
      <c r="E49" s="309"/>
      <c r="F49" s="309"/>
      <c r="G49" s="309"/>
      <c r="H49" s="309"/>
      <c r="I49" s="309"/>
      <c r="J49" s="311"/>
      <c r="K49" s="309"/>
      <c r="L49" s="309"/>
      <c r="M49" s="311"/>
      <c r="N49" s="309"/>
      <c r="O49" s="309"/>
      <c r="P49" s="311"/>
      <c r="Q49" s="309"/>
      <c r="R49" s="309"/>
      <c r="S49" s="309"/>
      <c r="T49" s="309"/>
      <c r="U49" s="309"/>
      <c r="V49" s="309"/>
    </row>
    <row r="50" spans="1:22" ht="20.25">
      <c r="A50" s="309"/>
      <c r="B50" s="309"/>
      <c r="C50" s="309"/>
      <c r="D50" s="309"/>
      <c r="E50" s="309"/>
      <c r="F50" s="309"/>
      <c r="G50" s="309"/>
      <c r="H50" s="309"/>
      <c r="I50" s="309"/>
      <c r="J50" s="311"/>
      <c r="K50" s="309"/>
      <c r="L50" s="309"/>
      <c r="M50" s="311"/>
      <c r="N50" s="309"/>
      <c r="O50" s="309"/>
      <c r="P50" s="311"/>
      <c r="Q50" s="309"/>
      <c r="R50" s="309"/>
      <c r="S50" s="309"/>
      <c r="T50" s="309"/>
      <c r="U50" s="309"/>
      <c r="V50" s="309"/>
    </row>
    <row r="51" spans="1:22" ht="20.25">
      <c r="A51" s="309"/>
      <c r="B51" s="309"/>
      <c r="C51" s="309"/>
      <c r="D51" s="309"/>
      <c r="E51" s="309"/>
      <c r="F51" s="309"/>
      <c r="G51" s="309"/>
      <c r="H51" s="309"/>
      <c r="I51" s="309"/>
      <c r="J51" s="311"/>
      <c r="K51" s="309"/>
      <c r="L51" s="309"/>
      <c r="M51" s="311"/>
      <c r="N51" s="309"/>
      <c r="O51" s="309"/>
      <c r="P51" s="311"/>
      <c r="Q51" s="309"/>
      <c r="R51" s="309"/>
      <c r="S51" s="309"/>
      <c r="T51" s="309"/>
      <c r="U51" s="309"/>
      <c r="V51" s="309"/>
    </row>
    <row r="52" spans="1:22" ht="20.25">
      <c r="A52" s="309"/>
      <c r="B52" s="309"/>
      <c r="C52" s="309"/>
      <c r="D52" s="309"/>
      <c r="E52" s="309"/>
      <c r="F52" s="309"/>
      <c r="G52" s="309"/>
      <c r="H52" s="309"/>
      <c r="I52" s="309"/>
      <c r="J52" s="311"/>
      <c r="K52" s="309"/>
      <c r="L52" s="309"/>
      <c r="M52" s="311"/>
      <c r="N52" s="309"/>
      <c r="O52" s="309"/>
      <c r="P52" s="311"/>
      <c r="Q52" s="309"/>
      <c r="R52" s="309"/>
      <c r="S52" s="309"/>
      <c r="T52" s="309"/>
      <c r="U52" s="309"/>
      <c r="V52" s="309"/>
    </row>
    <row r="53" spans="1:22" ht="20.25">
      <c r="A53" s="309"/>
      <c r="B53" s="309"/>
      <c r="C53" s="309"/>
      <c r="D53" s="309"/>
      <c r="E53" s="309"/>
      <c r="F53" s="309"/>
      <c r="G53" s="309"/>
      <c r="H53" s="309"/>
      <c r="I53" s="309"/>
      <c r="J53" s="311"/>
      <c r="K53" s="309"/>
      <c r="L53" s="309"/>
      <c r="M53" s="311"/>
      <c r="N53" s="309"/>
      <c r="O53" s="309"/>
      <c r="P53" s="311"/>
      <c r="Q53" s="309"/>
      <c r="R53" s="309"/>
      <c r="S53" s="309"/>
      <c r="T53" s="309"/>
      <c r="U53" s="309"/>
      <c r="V53" s="309"/>
    </row>
    <row r="54" spans="1:22" ht="20.25">
      <c r="A54" s="309"/>
      <c r="B54" s="309"/>
      <c r="C54" s="309"/>
      <c r="D54" s="309"/>
      <c r="E54" s="309"/>
      <c r="F54" s="309"/>
      <c r="G54" s="309"/>
      <c r="H54" s="309"/>
      <c r="I54" s="309"/>
      <c r="J54" s="311"/>
      <c r="K54" s="309"/>
      <c r="L54" s="309"/>
      <c r="M54" s="311"/>
      <c r="N54" s="309"/>
      <c r="O54" s="309"/>
      <c r="P54" s="311"/>
      <c r="Q54" s="309"/>
      <c r="R54" s="309"/>
      <c r="S54" s="309"/>
      <c r="T54" s="309"/>
      <c r="U54" s="309"/>
      <c r="V54" s="309"/>
    </row>
    <row r="55" spans="1:22" ht="20.25">
      <c r="A55" s="309"/>
      <c r="B55" s="309"/>
      <c r="C55" s="309"/>
      <c r="D55" s="309"/>
      <c r="E55" s="309"/>
      <c r="F55" s="309"/>
      <c r="G55" s="309"/>
      <c r="H55" s="309"/>
      <c r="I55" s="309"/>
      <c r="J55" s="311"/>
      <c r="K55" s="309"/>
      <c r="L55" s="309"/>
      <c r="M55" s="311"/>
      <c r="N55" s="309"/>
      <c r="O55" s="309"/>
      <c r="P55" s="311"/>
      <c r="Q55" s="309"/>
      <c r="R55" s="309"/>
      <c r="S55" s="309"/>
      <c r="T55" s="309"/>
      <c r="U55" s="309"/>
      <c r="V55" s="309"/>
    </row>
    <row r="56" spans="1:22" ht="20.25">
      <c r="A56" s="309"/>
      <c r="B56" s="309"/>
      <c r="C56" s="309"/>
      <c r="D56" s="309"/>
      <c r="E56" s="309"/>
      <c r="F56" s="309"/>
      <c r="G56" s="309"/>
      <c r="H56" s="309"/>
      <c r="I56" s="309"/>
      <c r="J56" s="311"/>
      <c r="K56" s="309"/>
      <c r="L56" s="309"/>
      <c r="M56" s="311"/>
      <c r="N56" s="309"/>
      <c r="O56" s="309"/>
      <c r="P56" s="311"/>
      <c r="Q56" s="309"/>
      <c r="R56" s="309"/>
      <c r="S56" s="309"/>
      <c r="T56" s="309"/>
      <c r="U56" s="309"/>
      <c r="V56" s="309"/>
    </row>
    <row r="57" spans="1:22" ht="20.25">
      <c r="A57" s="309"/>
      <c r="B57" s="309"/>
      <c r="C57" s="309"/>
      <c r="D57" s="309"/>
      <c r="E57" s="309"/>
      <c r="F57" s="309"/>
      <c r="G57" s="309"/>
      <c r="H57" s="309"/>
      <c r="I57" s="309"/>
      <c r="J57" s="311"/>
      <c r="K57" s="309"/>
      <c r="L57" s="309"/>
      <c r="M57" s="311"/>
      <c r="N57" s="309"/>
      <c r="O57" s="309"/>
      <c r="P57" s="311"/>
      <c r="Q57" s="309"/>
      <c r="R57" s="309"/>
      <c r="S57" s="309"/>
      <c r="T57" s="309"/>
      <c r="U57" s="309"/>
      <c r="V57" s="309"/>
    </row>
    <row r="58" spans="1:22" ht="20.25">
      <c r="A58" s="309"/>
      <c r="B58" s="309"/>
      <c r="C58" s="309"/>
      <c r="D58" s="309"/>
      <c r="E58" s="309"/>
      <c r="F58" s="309"/>
      <c r="G58" s="309"/>
      <c r="H58" s="309"/>
      <c r="I58" s="309"/>
      <c r="J58" s="311"/>
      <c r="K58" s="309"/>
      <c r="L58" s="309"/>
      <c r="M58" s="311"/>
      <c r="N58" s="309"/>
      <c r="O58" s="309"/>
      <c r="P58" s="311"/>
      <c r="Q58" s="309"/>
      <c r="R58" s="309"/>
      <c r="S58" s="309"/>
      <c r="T58" s="309"/>
      <c r="U58" s="309"/>
      <c r="V58" s="309"/>
    </row>
    <row r="59" spans="1:22" ht="20.25">
      <c r="A59" s="309"/>
      <c r="B59" s="309"/>
      <c r="C59" s="309"/>
      <c r="D59" s="309"/>
      <c r="E59" s="309"/>
      <c r="F59" s="309"/>
      <c r="G59" s="309"/>
      <c r="H59" s="309"/>
      <c r="I59" s="309"/>
      <c r="J59" s="311"/>
      <c r="K59" s="309"/>
      <c r="L59" s="309"/>
      <c r="M59" s="311"/>
      <c r="N59" s="309"/>
      <c r="O59" s="309"/>
      <c r="P59" s="311"/>
      <c r="Q59" s="309"/>
      <c r="R59" s="309"/>
      <c r="S59" s="309"/>
      <c r="T59" s="309"/>
      <c r="U59" s="309"/>
      <c r="V59" s="309"/>
    </row>
    <row r="60" spans="1:22" ht="20.25">
      <c r="A60" s="309"/>
      <c r="B60" s="309"/>
      <c r="C60" s="309"/>
      <c r="D60" s="309"/>
      <c r="E60" s="309"/>
      <c r="F60" s="309"/>
      <c r="G60" s="309"/>
      <c r="H60" s="309"/>
      <c r="I60" s="309"/>
      <c r="J60" s="311"/>
      <c r="K60" s="309"/>
      <c r="L60" s="309"/>
      <c r="M60" s="311"/>
      <c r="N60" s="309"/>
      <c r="O60" s="309"/>
      <c r="P60" s="311"/>
      <c r="Q60" s="309"/>
      <c r="R60" s="309"/>
      <c r="S60" s="309"/>
      <c r="T60" s="309"/>
      <c r="U60" s="309"/>
      <c r="V60" s="309"/>
    </row>
    <row r="61" spans="1:22" ht="20.25">
      <c r="A61" s="309"/>
      <c r="B61" s="309"/>
      <c r="C61" s="309"/>
      <c r="D61" s="309"/>
      <c r="E61" s="309"/>
      <c r="F61" s="309"/>
      <c r="G61" s="309"/>
      <c r="H61" s="309"/>
      <c r="I61" s="309"/>
      <c r="J61" s="311"/>
      <c r="K61" s="309"/>
      <c r="L61" s="309"/>
      <c r="M61" s="311"/>
      <c r="N61" s="309"/>
      <c r="O61" s="309"/>
      <c r="P61" s="311"/>
      <c r="Q61" s="309"/>
      <c r="R61" s="309"/>
      <c r="S61" s="309"/>
      <c r="T61" s="309"/>
      <c r="U61" s="309"/>
      <c r="V61" s="309"/>
    </row>
    <row r="62" spans="1:22" ht="20.25">
      <c r="A62" s="309"/>
      <c r="B62" s="309"/>
      <c r="C62" s="309"/>
      <c r="D62" s="309"/>
      <c r="E62" s="309"/>
      <c r="F62" s="309"/>
      <c r="G62" s="309"/>
      <c r="H62" s="309"/>
      <c r="I62" s="309"/>
      <c r="J62" s="311"/>
      <c r="K62" s="309"/>
      <c r="L62" s="309"/>
      <c r="M62" s="311"/>
      <c r="N62" s="309"/>
      <c r="O62" s="309"/>
      <c r="P62" s="311"/>
      <c r="Q62" s="309"/>
      <c r="R62" s="309"/>
      <c r="S62" s="309"/>
      <c r="T62" s="309"/>
      <c r="U62" s="309"/>
      <c r="V62" s="309"/>
    </row>
    <row r="63" spans="1:22" ht="20.25">
      <c r="A63" s="309"/>
      <c r="B63" s="309"/>
      <c r="C63" s="309"/>
      <c r="D63" s="309"/>
      <c r="E63" s="309"/>
      <c r="F63" s="309"/>
      <c r="G63" s="309"/>
      <c r="H63" s="309"/>
      <c r="I63" s="309"/>
      <c r="J63" s="311"/>
      <c r="K63" s="309"/>
      <c r="L63" s="309"/>
      <c r="M63" s="311"/>
      <c r="N63" s="309"/>
      <c r="O63" s="309"/>
      <c r="P63" s="311"/>
      <c r="Q63" s="309"/>
      <c r="R63" s="309"/>
      <c r="S63" s="309"/>
      <c r="T63" s="309"/>
      <c r="U63" s="309"/>
      <c r="V63" s="309"/>
    </row>
    <row r="64" spans="1:22" ht="20.25">
      <c r="A64" s="309"/>
      <c r="B64" s="309"/>
      <c r="C64" s="309"/>
      <c r="D64" s="309"/>
      <c r="E64" s="309"/>
      <c r="F64" s="309"/>
      <c r="G64" s="309"/>
      <c r="H64" s="309"/>
      <c r="I64" s="309"/>
      <c r="J64" s="311"/>
      <c r="K64" s="309"/>
      <c r="L64" s="309"/>
      <c r="M64" s="311"/>
      <c r="N64" s="309"/>
      <c r="O64" s="309"/>
      <c r="P64" s="311"/>
      <c r="Q64" s="309"/>
      <c r="R64" s="309"/>
      <c r="S64" s="309"/>
      <c r="T64" s="309"/>
      <c r="U64" s="309"/>
      <c r="V64" s="309"/>
    </row>
    <row r="65" spans="1:22" ht="20.25">
      <c r="A65" s="309"/>
      <c r="B65" s="309"/>
      <c r="C65" s="309"/>
      <c r="D65" s="309"/>
      <c r="E65" s="309"/>
      <c r="F65" s="309"/>
      <c r="G65" s="309"/>
      <c r="H65" s="309"/>
      <c r="I65" s="309"/>
      <c r="J65" s="311"/>
      <c r="K65" s="309"/>
      <c r="L65" s="309"/>
      <c r="M65" s="311"/>
      <c r="N65" s="309"/>
      <c r="O65" s="309"/>
      <c r="P65" s="311"/>
      <c r="Q65" s="309"/>
      <c r="R65" s="309"/>
      <c r="S65" s="309"/>
      <c r="T65" s="309"/>
      <c r="U65" s="309"/>
      <c r="V65" s="309"/>
    </row>
    <row r="66" spans="1:22" ht="20.25">
      <c r="A66" s="309"/>
      <c r="B66" s="309"/>
      <c r="C66" s="309"/>
      <c r="D66" s="309"/>
      <c r="E66" s="309"/>
      <c r="F66" s="309"/>
      <c r="G66" s="309"/>
      <c r="H66" s="309"/>
      <c r="I66" s="309"/>
      <c r="J66" s="311"/>
      <c r="K66" s="309"/>
      <c r="L66" s="309"/>
      <c r="M66" s="311"/>
      <c r="N66" s="309"/>
      <c r="O66" s="309"/>
      <c r="P66" s="311"/>
      <c r="Q66" s="309"/>
      <c r="R66" s="309"/>
      <c r="S66" s="309"/>
      <c r="T66" s="309"/>
      <c r="U66" s="309"/>
      <c r="V66" s="309"/>
    </row>
    <row r="67" spans="1:22" ht="20.25">
      <c r="A67" s="309"/>
      <c r="B67" s="309"/>
      <c r="C67" s="309"/>
      <c r="D67" s="309"/>
      <c r="E67" s="309"/>
      <c r="F67" s="309"/>
      <c r="G67" s="309"/>
      <c r="H67" s="309"/>
      <c r="I67" s="309"/>
      <c r="J67" s="311"/>
      <c r="K67" s="309"/>
      <c r="L67" s="309"/>
      <c r="M67" s="311"/>
      <c r="N67" s="309"/>
      <c r="O67" s="309"/>
      <c r="P67" s="311"/>
      <c r="Q67" s="309"/>
      <c r="R67" s="309"/>
      <c r="S67" s="309"/>
      <c r="T67" s="309"/>
      <c r="U67" s="309"/>
      <c r="V67" s="309"/>
    </row>
    <row r="68" spans="1:22" ht="20.25">
      <c r="A68" s="309"/>
      <c r="B68" s="309"/>
      <c r="C68" s="309"/>
      <c r="D68" s="309"/>
      <c r="E68" s="309"/>
      <c r="F68" s="309"/>
      <c r="G68" s="309"/>
      <c r="H68" s="309"/>
      <c r="I68" s="309"/>
      <c r="J68" s="311"/>
      <c r="K68" s="309"/>
      <c r="L68" s="309"/>
      <c r="M68" s="311"/>
      <c r="N68" s="309"/>
      <c r="O68" s="309"/>
      <c r="P68" s="311"/>
      <c r="Q68" s="309"/>
      <c r="R68" s="309"/>
      <c r="S68" s="309"/>
      <c r="T68" s="309"/>
      <c r="U68" s="309"/>
      <c r="V68" s="309"/>
    </row>
    <row r="69" spans="1:22" ht="20.25">
      <c r="A69" s="309"/>
      <c r="B69" s="309"/>
      <c r="C69" s="309"/>
      <c r="D69" s="309"/>
      <c r="E69" s="309"/>
      <c r="F69" s="309"/>
      <c r="G69" s="309"/>
      <c r="H69" s="309"/>
      <c r="I69" s="309"/>
      <c r="J69" s="311"/>
      <c r="K69" s="309"/>
      <c r="L69" s="309"/>
      <c r="M69" s="311"/>
      <c r="N69" s="309"/>
      <c r="O69" s="309"/>
      <c r="P69" s="311"/>
      <c r="Q69" s="309"/>
      <c r="R69" s="309"/>
      <c r="S69" s="309"/>
      <c r="T69" s="309"/>
      <c r="U69" s="309"/>
      <c r="V69" s="309"/>
    </row>
    <row r="70" spans="1:22" ht="20.25">
      <c r="A70" s="309"/>
      <c r="B70" s="309"/>
      <c r="C70" s="309"/>
      <c r="D70" s="309"/>
      <c r="E70" s="309"/>
      <c r="F70" s="309"/>
      <c r="G70" s="309"/>
      <c r="H70" s="309"/>
      <c r="I70" s="309"/>
      <c r="J70" s="311"/>
      <c r="K70" s="309"/>
      <c r="L70" s="309"/>
      <c r="M70" s="311"/>
      <c r="N70" s="309"/>
      <c r="O70" s="309"/>
      <c r="P70" s="311"/>
      <c r="Q70" s="309"/>
      <c r="R70" s="309"/>
      <c r="S70" s="309"/>
      <c r="T70" s="309"/>
      <c r="U70" s="309"/>
      <c r="V70" s="309"/>
    </row>
    <row r="71" spans="1:22" ht="20.25">
      <c r="A71" s="309"/>
      <c r="B71" s="309"/>
      <c r="C71" s="309"/>
      <c r="D71" s="309"/>
      <c r="E71" s="309"/>
      <c r="F71" s="309"/>
      <c r="G71" s="309"/>
      <c r="H71" s="309"/>
      <c r="I71" s="309"/>
      <c r="J71" s="311"/>
      <c r="K71" s="309"/>
      <c r="L71" s="309"/>
      <c r="M71" s="311"/>
      <c r="N71" s="309"/>
      <c r="O71" s="309"/>
      <c r="P71" s="311"/>
      <c r="Q71" s="309"/>
      <c r="R71" s="309"/>
      <c r="S71" s="309"/>
      <c r="T71" s="309"/>
      <c r="U71" s="309"/>
      <c r="V71" s="309"/>
    </row>
    <row r="72" spans="1:22" ht="20.25">
      <c r="A72" s="309"/>
      <c r="B72" s="309"/>
      <c r="C72" s="309"/>
      <c r="D72" s="309"/>
      <c r="E72" s="309"/>
      <c r="F72" s="309"/>
      <c r="G72" s="309"/>
      <c r="H72" s="309"/>
      <c r="I72" s="309"/>
      <c r="J72" s="311"/>
      <c r="K72" s="309"/>
      <c r="L72" s="309"/>
      <c r="M72" s="311"/>
      <c r="N72" s="309"/>
      <c r="O72" s="309"/>
      <c r="P72" s="311"/>
      <c r="Q72" s="309"/>
      <c r="R72" s="309"/>
      <c r="S72" s="309"/>
      <c r="T72" s="309"/>
      <c r="U72" s="309"/>
      <c r="V72" s="309"/>
    </row>
    <row r="73" spans="1:22" ht="20.25">
      <c r="A73" s="309"/>
      <c r="B73" s="309"/>
      <c r="C73" s="309"/>
      <c r="D73" s="309"/>
      <c r="E73" s="309"/>
      <c r="F73" s="309"/>
      <c r="G73" s="309"/>
      <c r="H73" s="309"/>
      <c r="I73" s="309"/>
      <c r="J73" s="311"/>
      <c r="K73" s="309"/>
      <c r="L73" s="309"/>
      <c r="M73" s="311"/>
      <c r="N73" s="309"/>
      <c r="O73" s="309"/>
      <c r="P73" s="311"/>
      <c r="Q73" s="309"/>
      <c r="R73" s="309"/>
      <c r="S73" s="309"/>
      <c r="T73" s="309"/>
      <c r="U73" s="309"/>
      <c r="V73" s="309"/>
    </row>
    <row r="74" spans="1:22" ht="20.25">
      <c r="A74" s="309"/>
      <c r="B74" s="309"/>
      <c r="C74" s="309"/>
      <c r="D74" s="309"/>
      <c r="E74" s="309"/>
      <c r="F74" s="309"/>
      <c r="G74" s="309"/>
      <c r="H74" s="309"/>
      <c r="I74" s="309"/>
      <c r="J74" s="311"/>
      <c r="K74" s="309"/>
      <c r="L74" s="309"/>
      <c r="M74" s="311"/>
      <c r="N74" s="309"/>
      <c r="O74" s="309"/>
      <c r="P74" s="311"/>
      <c r="Q74" s="309"/>
      <c r="R74" s="309"/>
      <c r="S74" s="309"/>
      <c r="T74" s="309"/>
      <c r="U74" s="309"/>
      <c r="V74" s="309"/>
    </row>
    <row r="75" spans="1:22" ht="20.25">
      <c r="A75" s="309"/>
      <c r="B75" s="309"/>
      <c r="C75" s="309"/>
      <c r="D75" s="309"/>
      <c r="E75" s="309"/>
      <c r="F75" s="309"/>
      <c r="G75" s="309"/>
      <c r="H75" s="309"/>
      <c r="I75" s="309"/>
      <c r="J75" s="311"/>
      <c r="K75" s="309"/>
      <c r="L75" s="309"/>
      <c r="M75" s="311"/>
      <c r="N75" s="309"/>
      <c r="O75" s="309"/>
      <c r="P75" s="311"/>
      <c r="Q75" s="309"/>
      <c r="R75" s="309"/>
      <c r="S75" s="309"/>
      <c r="T75" s="309"/>
      <c r="U75" s="309"/>
      <c r="V75" s="309"/>
    </row>
    <row r="76" spans="1:22" ht="20.25">
      <c r="A76" s="309"/>
      <c r="B76" s="309"/>
      <c r="C76" s="309"/>
      <c r="D76" s="309"/>
      <c r="E76" s="309"/>
      <c r="F76" s="309"/>
      <c r="G76" s="309"/>
      <c r="H76" s="309"/>
      <c r="I76" s="309"/>
      <c r="J76" s="311"/>
      <c r="K76" s="309"/>
      <c r="L76" s="309"/>
      <c r="M76" s="311"/>
      <c r="N76" s="309"/>
      <c r="O76" s="309"/>
      <c r="P76" s="311"/>
      <c r="Q76" s="309"/>
      <c r="R76" s="309"/>
      <c r="S76" s="309"/>
      <c r="T76" s="309"/>
      <c r="U76" s="309"/>
      <c r="V76" s="309"/>
    </row>
    <row r="77" spans="1:22" ht="20.25">
      <c r="A77" s="309"/>
      <c r="B77" s="309"/>
      <c r="C77" s="309"/>
      <c r="D77" s="309"/>
      <c r="E77" s="309"/>
      <c r="F77" s="309"/>
      <c r="G77" s="309"/>
      <c r="H77" s="309"/>
      <c r="I77" s="309"/>
      <c r="J77" s="311"/>
      <c r="K77" s="309"/>
      <c r="L77" s="309"/>
      <c r="M77" s="311"/>
      <c r="N77" s="309"/>
      <c r="O77" s="309"/>
      <c r="P77" s="311"/>
      <c r="Q77" s="309"/>
      <c r="R77" s="309"/>
      <c r="S77" s="309"/>
      <c r="T77" s="309"/>
      <c r="U77" s="309"/>
      <c r="V77" s="309"/>
    </row>
    <row r="78" spans="1:22" ht="20.25">
      <c r="A78" s="309"/>
      <c r="B78" s="309"/>
      <c r="C78" s="309"/>
      <c r="D78" s="309"/>
      <c r="E78" s="309"/>
      <c r="F78" s="309"/>
      <c r="G78" s="309"/>
      <c r="H78" s="309"/>
      <c r="I78" s="309"/>
      <c r="J78" s="311"/>
      <c r="K78" s="309"/>
      <c r="L78" s="309"/>
      <c r="M78" s="311"/>
      <c r="N78" s="309"/>
      <c r="O78" s="309"/>
      <c r="P78" s="311"/>
      <c r="Q78" s="309"/>
      <c r="R78" s="309"/>
      <c r="S78" s="309"/>
      <c r="T78" s="309"/>
      <c r="U78" s="309"/>
      <c r="V78" s="309"/>
    </row>
    <row r="79" spans="1:22" ht="20.25">
      <c r="A79" s="309"/>
      <c r="B79" s="309"/>
      <c r="C79" s="309"/>
      <c r="D79" s="309"/>
      <c r="E79" s="309"/>
      <c r="F79" s="309"/>
      <c r="G79" s="309"/>
      <c r="H79" s="309"/>
      <c r="I79" s="309"/>
      <c r="J79" s="311"/>
      <c r="K79" s="309"/>
      <c r="L79" s="309"/>
      <c r="M79" s="311"/>
      <c r="N79" s="309"/>
      <c r="O79" s="309"/>
      <c r="P79" s="311"/>
      <c r="Q79" s="309"/>
      <c r="R79" s="309"/>
      <c r="S79" s="309"/>
      <c r="T79" s="309"/>
      <c r="U79" s="309"/>
      <c r="V79" s="309"/>
    </row>
    <row r="80" spans="1:22" ht="20.25">
      <c r="A80" s="309"/>
      <c r="B80" s="309"/>
      <c r="C80" s="309"/>
      <c r="D80" s="309"/>
      <c r="E80" s="309"/>
      <c r="F80" s="309"/>
      <c r="G80" s="309"/>
      <c r="H80" s="309"/>
      <c r="I80" s="309"/>
      <c r="J80" s="311"/>
      <c r="K80" s="309"/>
      <c r="L80" s="309"/>
      <c r="M80" s="311"/>
      <c r="N80" s="309"/>
      <c r="O80" s="309"/>
      <c r="P80" s="311"/>
      <c r="Q80" s="309"/>
      <c r="R80" s="309"/>
      <c r="S80" s="309"/>
      <c r="T80" s="309"/>
      <c r="U80" s="309"/>
      <c r="V80" s="309"/>
    </row>
    <row r="81" spans="1:22" ht="20.25">
      <c r="A81" s="309"/>
      <c r="B81" s="309"/>
      <c r="C81" s="309"/>
      <c r="D81" s="309"/>
      <c r="E81" s="309"/>
      <c r="F81" s="309"/>
      <c r="G81" s="309"/>
      <c r="H81" s="309"/>
      <c r="I81" s="309"/>
      <c r="J81" s="311"/>
      <c r="K81" s="309"/>
      <c r="L81" s="309"/>
      <c r="M81" s="311"/>
      <c r="N81" s="309"/>
      <c r="O81" s="309"/>
      <c r="P81" s="311"/>
      <c r="Q81" s="309"/>
      <c r="R81" s="309"/>
      <c r="S81" s="309"/>
      <c r="T81" s="309"/>
      <c r="U81" s="309"/>
      <c r="V81" s="309"/>
    </row>
    <row r="82" spans="1:22" ht="20.25">
      <c r="A82" s="309"/>
      <c r="B82" s="309"/>
      <c r="C82" s="309"/>
      <c r="D82" s="309"/>
      <c r="E82" s="309"/>
      <c r="F82" s="309"/>
      <c r="G82" s="309"/>
      <c r="H82" s="309"/>
      <c r="I82" s="309"/>
      <c r="J82" s="311"/>
      <c r="K82" s="309"/>
      <c r="L82" s="309"/>
      <c r="M82" s="311"/>
      <c r="N82" s="309"/>
      <c r="O82" s="309"/>
      <c r="P82" s="311"/>
      <c r="Q82" s="309"/>
      <c r="R82" s="309"/>
      <c r="S82" s="309"/>
      <c r="T82" s="309"/>
      <c r="U82" s="309"/>
      <c r="V82" s="309"/>
    </row>
    <row r="83" spans="1:22" ht="20.25">
      <c r="A83" s="309"/>
      <c r="B83" s="309"/>
      <c r="C83" s="309"/>
      <c r="D83" s="309"/>
      <c r="E83" s="309"/>
      <c r="F83" s="309"/>
      <c r="G83" s="309"/>
      <c r="H83" s="309"/>
      <c r="I83" s="309"/>
      <c r="J83" s="311"/>
      <c r="K83" s="309"/>
      <c r="L83" s="309"/>
      <c r="M83" s="311"/>
      <c r="N83" s="309"/>
      <c r="O83" s="309"/>
      <c r="P83" s="311"/>
      <c r="Q83" s="309"/>
      <c r="R83" s="309"/>
      <c r="S83" s="309"/>
      <c r="T83" s="309"/>
      <c r="U83" s="309"/>
      <c r="V83" s="309"/>
    </row>
    <row r="84" spans="1:22" ht="20.25">
      <c r="A84" s="309"/>
      <c r="B84" s="309"/>
      <c r="C84" s="309"/>
      <c r="D84" s="309"/>
      <c r="E84" s="309"/>
      <c r="F84" s="309"/>
      <c r="G84" s="309"/>
      <c r="H84" s="309"/>
      <c r="I84" s="309"/>
      <c r="J84" s="311"/>
      <c r="K84" s="309"/>
      <c r="L84" s="309"/>
      <c r="M84" s="311"/>
      <c r="N84" s="309"/>
      <c r="O84" s="309"/>
      <c r="P84" s="311"/>
      <c r="Q84" s="309"/>
      <c r="R84" s="309"/>
      <c r="S84" s="309"/>
      <c r="T84" s="309"/>
      <c r="U84" s="309"/>
      <c r="V84" s="309"/>
    </row>
    <row r="85" spans="1:22" ht="20.25">
      <c r="A85" s="309"/>
      <c r="B85" s="309"/>
      <c r="C85" s="309"/>
      <c r="D85" s="309"/>
      <c r="E85" s="309"/>
      <c r="F85" s="309"/>
      <c r="G85" s="309"/>
      <c r="H85" s="309"/>
      <c r="I85" s="309"/>
      <c r="J85" s="311"/>
      <c r="K85" s="309"/>
      <c r="L85" s="309"/>
      <c r="M85" s="311"/>
      <c r="N85" s="309"/>
      <c r="O85" s="309"/>
      <c r="P85" s="311"/>
      <c r="Q85" s="309"/>
      <c r="R85" s="309"/>
      <c r="S85" s="309"/>
      <c r="T85" s="309"/>
      <c r="U85" s="309"/>
      <c r="V85" s="309"/>
    </row>
    <row r="86" spans="1:22" ht="20.25">
      <c r="A86" s="309"/>
      <c r="B86" s="309"/>
      <c r="C86" s="309"/>
      <c r="D86" s="309"/>
      <c r="E86" s="309"/>
      <c r="F86" s="309"/>
      <c r="G86" s="309"/>
      <c r="H86" s="309"/>
      <c r="I86" s="309"/>
      <c r="J86" s="311"/>
      <c r="K86" s="309"/>
      <c r="L86" s="309"/>
      <c r="M86" s="311"/>
      <c r="N86" s="309"/>
      <c r="O86" s="309"/>
      <c r="P86" s="311"/>
      <c r="Q86" s="309"/>
      <c r="R86" s="309"/>
      <c r="S86" s="309"/>
      <c r="T86" s="309"/>
      <c r="U86" s="309"/>
      <c r="V86" s="309"/>
    </row>
    <row r="87" spans="1:22" ht="20.25">
      <c r="A87" s="309"/>
      <c r="B87" s="309"/>
      <c r="C87" s="309"/>
      <c r="D87" s="309"/>
      <c r="E87" s="309"/>
      <c r="F87" s="309"/>
      <c r="G87" s="309"/>
      <c r="H87" s="309"/>
      <c r="I87" s="309"/>
      <c r="J87" s="311"/>
      <c r="K87" s="309"/>
      <c r="L87" s="309"/>
      <c r="M87" s="311"/>
      <c r="N87" s="309"/>
      <c r="O87" s="309"/>
      <c r="P87" s="311"/>
      <c r="Q87" s="309"/>
      <c r="R87" s="309"/>
      <c r="S87" s="309"/>
      <c r="T87" s="309"/>
      <c r="U87" s="309"/>
      <c r="V87" s="309"/>
    </row>
    <row r="88" spans="1:22" ht="20.25">
      <c r="A88" s="309"/>
      <c r="B88" s="309"/>
      <c r="C88" s="309"/>
      <c r="D88" s="309"/>
      <c r="E88" s="309"/>
      <c r="F88" s="309"/>
      <c r="G88" s="309"/>
      <c r="H88" s="309"/>
      <c r="I88" s="309"/>
      <c r="J88" s="311"/>
      <c r="K88" s="309"/>
      <c r="L88" s="309"/>
      <c r="M88" s="311"/>
      <c r="N88" s="309"/>
      <c r="O88" s="309"/>
      <c r="P88" s="311"/>
      <c r="Q88" s="309"/>
      <c r="R88" s="309"/>
      <c r="S88" s="309"/>
      <c r="T88" s="309"/>
      <c r="U88" s="309"/>
      <c r="V88" s="309"/>
    </row>
    <row r="89" spans="1:22" ht="20.25">
      <c r="A89" s="309"/>
      <c r="B89" s="309"/>
      <c r="C89" s="309"/>
      <c r="D89" s="309"/>
      <c r="E89" s="309"/>
      <c r="F89" s="309"/>
      <c r="G89" s="309"/>
      <c r="H89" s="309"/>
      <c r="I89" s="309"/>
      <c r="J89" s="311"/>
      <c r="K89" s="309"/>
      <c r="L89" s="309"/>
      <c r="M89" s="311"/>
      <c r="N89" s="309"/>
      <c r="O89" s="309"/>
      <c r="P89" s="311"/>
      <c r="Q89" s="309"/>
      <c r="R89" s="309"/>
      <c r="S89" s="309"/>
      <c r="T89" s="309"/>
      <c r="U89" s="309"/>
      <c r="V89" s="309"/>
    </row>
    <row r="90" spans="1:22" ht="20.25">
      <c r="A90" s="309"/>
      <c r="B90" s="309"/>
      <c r="C90" s="309"/>
      <c r="D90" s="309"/>
      <c r="E90" s="309"/>
      <c r="F90" s="309"/>
      <c r="G90" s="309"/>
      <c r="H90" s="309"/>
      <c r="I90" s="309"/>
      <c r="J90" s="311"/>
      <c r="K90" s="309"/>
      <c r="L90" s="309"/>
      <c r="M90" s="311"/>
      <c r="N90" s="309"/>
      <c r="O90" s="309"/>
      <c r="P90" s="311"/>
      <c r="Q90" s="309"/>
      <c r="R90" s="309"/>
      <c r="S90" s="309"/>
      <c r="T90" s="309"/>
      <c r="U90" s="309"/>
      <c r="V90" s="309"/>
    </row>
    <row r="91" spans="1:22" ht="20.25">
      <c r="A91" s="309"/>
      <c r="B91" s="309"/>
      <c r="C91" s="309"/>
      <c r="D91" s="309"/>
      <c r="E91" s="309"/>
      <c r="F91" s="309"/>
      <c r="G91" s="309"/>
      <c r="H91" s="309"/>
      <c r="I91" s="309"/>
      <c r="J91" s="311"/>
      <c r="K91" s="309"/>
      <c r="L91" s="309"/>
      <c r="M91" s="311"/>
      <c r="N91" s="309"/>
      <c r="O91" s="309"/>
      <c r="P91" s="311"/>
      <c r="Q91" s="309"/>
      <c r="R91" s="309"/>
      <c r="S91" s="309"/>
      <c r="T91" s="309"/>
      <c r="U91" s="309"/>
      <c r="V91" s="309"/>
    </row>
    <row r="92" spans="1:22" ht="20.25">
      <c r="A92" s="309"/>
      <c r="B92" s="309"/>
      <c r="C92" s="309"/>
      <c r="D92" s="309"/>
      <c r="E92" s="309"/>
      <c r="F92" s="309"/>
      <c r="G92" s="309"/>
      <c r="H92" s="309"/>
      <c r="I92" s="309"/>
      <c r="J92" s="311"/>
      <c r="K92" s="309"/>
      <c r="L92" s="309"/>
      <c r="M92" s="311"/>
      <c r="N92" s="309"/>
      <c r="O92" s="309"/>
      <c r="P92" s="311"/>
      <c r="Q92" s="309"/>
      <c r="R92" s="309"/>
      <c r="S92" s="309"/>
      <c r="T92" s="309"/>
      <c r="U92" s="309"/>
      <c r="V92" s="309"/>
    </row>
    <row r="93" spans="1:22" ht="20.25">
      <c r="A93" s="309"/>
      <c r="B93" s="309"/>
      <c r="C93" s="309"/>
      <c r="D93" s="309"/>
      <c r="E93" s="309"/>
      <c r="F93" s="309"/>
      <c r="G93" s="309"/>
      <c r="H93" s="309"/>
      <c r="I93" s="309"/>
      <c r="J93" s="311"/>
      <c r="K93" s="309"/>
      <c r="L93" s="309"/>
      <c r="M93" s="311"/>
      <c r="N93" s="309"/>
      <c r="O93" s="309"/>
      <c r="P93" s="311"/>
      <c r="Q93" s="309"/>
      <c r="R93" s="309"/>
      <c r="S93" s="309"/>
      <c r="T93" s="309"/>
      <c r="U93" s="309"/>
      <c r="V93" s="309"/>
    </row>
    <row r="94" spans="1:22" ht="20.25">
      <c r="A94" s="309"/>
      <c r="B94" s="309"/>
      <c r="C94" s="309"/>
      <c r="D94" s="309"/>
      <c r="E94" s="309"/>
      <c r="F94" s="309"/>
      <c r="G94" s="309"/>
      <c r="H94" s="309"/>
      <c r="I94" s="309"/>
      <c r="J94" s="311"/>
      <c r="K94" s="309"/>
      <c r="L94" s="309"/>
      <c r="M94" s="311"/>
      <c r="N94" s="309"/>
      <c r="O94" s="309"/>
      <c r="P94" s="311"/>
      <c r="Q94" s="309"/>
      <c r="R94" s="309"/>
      <c r="S94" s="309"/>
      <c r="T94" s="309"/>
      <c r="U94" s="309"/>
      <c r="V94" s="309"/>
    </row>
    <row r="95" spans="1:22" ht="20.25">
      <c r="A95" s="309"/>
      <c r="B95" s="309"/>
      <c r="C95" s="309"/>
      <c r="D95" s="309"/>
      <c r="E95" s="309"/>
      <c r="F95" s="309"/>
      <c r="G95" s="309"/>
      <c r="H95" s="309"/>
      <c r="I95" s="309"/>
      <c r="J95" s="311"/>
      <c r="K95" s="309"/>
      <c r="L95" s="309"/>
      <c r="M95" s="311"/>
      <c r="N95" s="309"/>
      <c r="O95" s="309"/>
      <c r="P95" s="311"/>
      <c r="Q95" s="309"/>
      <c r="R95" s="309"/>
      <c r="S95" s="309"/>
      <c r="T95" s="309"/>
      <c r="U95" s="309"/>
      <c r="V95" s="309"/>
    </row>
    <row r="96" spans="1:22" ht="20.25">
      <c r="A96" s="309"/>
      <c r="B96" s="309"/>
      <c r="C96" s="309"/>
      <c r="D96" s="309"/>
      <c r="E96" s="309"/>
      <c r="F96" s="309"/>
      <c r="G96" s="309"/>
      <c r="H96" s="309"/>
      <c r="I96" s="309"/>
      <c r="J96" s="311"/>
      <c r="K96" s="309"/>
      <c r="L96" s="309"/>
      <c r="M96" s="311"/>
      <c r="N96" s="309"/>
      <c r="O96" s="309"/>
      <c r="P96" s="311"/>
      <c r="Q96" s="309"/>
      <c r="R96" s="309"/>
      <c r="S96" s="309"/>
      <c r="T96" s="309"/>
      <c r="U96" s="309"/>
      <c r="V96" s="309"/>
    </row>
    <row r="97" spans="1:22" ht="20.25">
      <c r="A97" s="309"/>
      <c r="B97" s="309"/>
      <c r="C97" s="309"/>
      <c r="D97" s="309"/>
      <c r="E97" s="309"/>
      <c r="F97" s="309"/>
      <c r="G97" s="309"/>
      <c r="H97" s="309"/>
      <c r="I97" s="309"/>
      <c r="J97" s="311"/>
      <c r="K97" s="309"/>
      <c r="L97" s="309"/>
      <c r="M97" s="311"/>
      <c r="N97" s="309"/>
      <c r="O97" s="309"/>
      <c r="P97" s="311"/>
      <c r="Q97" s="309"/>
      <c r="R97" s="309"/>
      <c r="S97" s="309"/>
      <c r="T97" s="309"/>
      <c r="U97" s="309"/>
      <c r="V97" s="309"/>
    </row>
    <row r="98" spans="1:22" ht="20.25">
      <c r="A98" s="309"/>
      <c r="B98" s="309"/>
      <c r="C98" s="309"/>
      <c r="D98" s="309"/>
      <c r="E98" s="309"/>
      <c r="F98" s="309"/>
      <c r="G98" s="309"/>
      <c r="H98" s="309"/>
      <c r="I98" s="309"/>
      <c r="J98" s="311"/>
      <c r="K98" s="309"/>
      <c r="L98" s="309"/>
      <c r="M98" s="311"/>
      <c r="N98" s="309"/>
      <c r="O98" s="309"/>
      <c r="P98" s="311"/>
      <c r="Q98" s="309"/>
      <c r="R98" s="309"/>
      <c r="S98" s="309"/>
      <c r="T98" s="309"/>
      <c r="U98" s="309"/>
      <c r="V98" s="309"/>
    </row>
    <row r="99" spans="1:22" ht="20.25">
      <c r="A99" s="309"/>
      <c r="B99" s="309"/>
      <c r="C99" s="309"/>
      <c r="D99" s="309"/>
      <c r="E99" s="309"/>
      <c r="F99" s="309"/>
      <c r="G99" s="309"/>
      <c r="H99" s="309"/>
      <c r="I99" s="309"/>
      <c r="J99" s="311"/>
      <c r="K99" s="309"/>
      <c r="L99" s="309"/>
      <c r="M99" s="311"/>
      <c r="N99" s="309"/>
      <c r="O99" s="309"/>
      <c r="P99" s="311"/>
      <c r="Q99" s="309"/>
      <c r="R99" s="309"/>
      <c r="S99" s="309"/>
      <c r="T99" s="309"/>
      <c r="U99" s="309"/>
      <c r="V99" s="309"/>
    </row>
    <row r="100" spans="1:22" ht="20.25">
      <c r="A100" s="309"/>
      <c r="B100" s="309"/>
      <c r="C100" s="309"/>
      <c r="D100" s="309"/>
      <c r="E100" s="309"/>
      <c r="F100" s="309"/>
      <c r="G100" s="309"/>
      <c r="H100" s="309"/>
      <c r="I100" s="309"/>
      <c r="J100" s="311"/>
      <c r="K100" s="309"/>
      <c r="L100" s="309"/>
      <c r="M100" s="311"/>
      <c r="N100" s="309"/>
      <c r="O100" s="309"/>
      <c r="P100" s="311"/>
      <c r="Q100" s="309"/>
      <c r="R100" s="309"/>
      <c r="S100" s="309"/>
      <c r="T100" s="309"/>
      <c r="U100" s="309"/>
      <c r="V100" s="309"/>
    </row>
    <row r="101" spans="1:22" ht="20.25">
      <c r="A101" s="309"/>
      <c r="B101" s="309"/>
      <c r="C101" s="309"/>
      <c r="D101" s="309"/>
      <c r="E101" s="309"/>
      <c r="F101" s="309"/>
      <c r="G101" s="309"/>
      <c r="H101" s="309"/>
      <c r="I101" s="309"/>
      <c r="J101" s="311"/>
      <c r="K101" s="309"/>
      <c r="L101" s="309"/>
      <c r="M101" s="311"/>
      <c r="N101" s="309"/>
      <c r="O101" s="309"/>
      <c r="P101" s="311"/>
      <c r="Q101" s="309"/>
      <c r="R101" s="309"/>
      <c r="S101" s="309"/>
      <c r="T101" s="309"/>
      <c r="U101" s="309"/>
      <c r="V101" s="309"/>
    </row>
    <row r="102" spans="1:22" ht="20.25">
      <c r="A102" s="309"/>
      <c r="B102" s="309"/>
      <c r="C102" s="309"/>
      <c r="D102" s="309"/>
      <c r="E102" s="309"/>
      <c r="F102" s="309"/>
      <c r="G102" s="309"/>
      <c r="H102" s="309"/>
      <c r="I102" s="309"/>
      <c r="J102" s="311"/>
      <c r="K102" s="309"/>
      <c r="L102" s="309"/>
      <c r="M102" s="311"/>
      <c r="N102" s="309"/>
      <c r="O102" s="309"/>
      <c r="P102" s="311"/>
      <c r="Q102" s="309"/>
      <c r="R102" s="309"/>
      <c r="S102" s="309"/>
      <c r="T102" s="309"/>
      <c r="U102" s="309"/>
      <c r="V102" s="309"/>
    </row>
    <row r="103" spans="1:22" ht="20.25">
      <c r="A103" s="309"/>
      <c r="B103" s="309"/>
      <c r="C103" s="309"/>
      <c r="D103" s="309"/>
      <c r="E103" s="309"/>
      <c r="F103" s="309"/>
      <c r="G103" s="309"/>
      <c r="H103" s="309"/>
      <c r="I103" s="309"/>
      <c r="J103" s="311"/>
      <c r="K103" s="309"/>
      <c r="L103" s="309"/>
      <c r="M103" s="311"/>
      <c r="N103" s="309"/>
      <c r="O103" s="309"/>
      <c r="P103" s="311"/>
      <c r="Q103" s="309"/>
      <c r="R103" s="309"/>
      <c r="S103" s="309"/>
      <c r="T103" s="309"/>
      <c r="U103" s="309"/>
      <c r="V103" s="309"/>
    </row>
    <row r="104" spans="1:22" ht="20.25">
      <c r="A104" s="309"/>
      <c r="B104" s="309"/>
      <c r="C104" s="309"/>
      <c r="D104" s="309"/>
      <c r="E104" s="309"/>
      <c r="F104" s="309"/>
      <c r="G104" s="309"/>
      <c r="H104" s="309"/>
      <c r="I104" s="309"/>
      <c r="J104" s="311"/>
      <c r="K104" s="309"/>
      <c r="L104" s="309"/>
      <c r="M104" s="311"/>
      <c r="N104" s="309"/>
      <c r="O104" s="309"/>
      <c r="P104" s="311"/>
      <c r="Q104" s="309"/>
      <c r="R104" s="309"/>
      <c r="S104" s="309"/>
      <c r="T104" s="309"/>
      <c r="U104" s="309"/>
      <c r="V104" s="309"/>
    </row>
    <row r="105" spans="1:22" ht="20.25">
      <c r="A105" s="309"/>
      <c r="B105" s="309"/>
      <c r="C105" s="309"/>
      <c r="D105" s="309"/>
      <c r="E105" s="309"/>
      <c r="F105" s="309"/>
      <c r="G105" s="309"/>
      <c r="H105" s="309"/>
      <c r="I105" s="309"/>
      <c r="J105" s="311"/>
      <c r="K105" s="309"/>
      <c r="L105" s="309"/>
      <c r="M105" s="311"/>
      <c r="N105" s="309"/>
      <c r="O105" s="309"/>
      <c r="P105" s="311"/>
      <c r="Q105" s="309"/>
      <c r="R105" s="309"/>
      <c r="S105" s="309"/>
      <c r="T105" s="309"/>
      <c r="U105" s="309"/>
      <c r="V105" s="309"/>
    </row>
    <row r="106" spans="1:22" ht="20.25">
      <c r="A106" s="309"/>
      <c r="B106" s="309"/>
      <c r="C106" s="309"/>
      <c r="D106" s="309"/>
      <c r="E106" s="309"/>
      <c r="F106" s="309"/>
      <c r="G106" s="309"/>
      <c r="H106" s="309"/>
      <c r="I106" s="309"/>
      <c r="J106" s="311"/>
      <c r="K106" s="309"/>
      <c r="L106" s="309"/>
      <c r="M106" s="311"/>
      <c r="N106" s="309"/>
      <c r="O106" s="309"/>
      <c r="P106" s="311"/>
      <c r="Q106" s="309"/>
      <c r="R106" s="309"/>
      <c r="S106" s="309"/>
      <c r="T106" s="309"/>
      <c r="U106" s="309"/>
      <c r="V106" s="309"/>
    </row>
    <row r="107" spans="1:22" ht="20.25">
      <c r="A107" s="309"/>
      <c r="B107" s="309"/>
      <c r="C107" s="309"/>
      <c r="D107" s="309"/>
      <c r="E107" s="309"/>
      <c r="F107" s="309"/>
      <c r="G107" s="309"/>
      <c r="H107" s="309"/>
      <c r="I107" s="309"/>
      <c r="J107" s="311"/>
      <c r="K107" s="309"/>
      <c r="L107" s="309"/>
      <c r="M107" s="311"/>
      <c r="N107" s="309"/>
      <c r="O107" s="309"/>
      <c r="P107" s="311"/>
      <c r="Q107" s="309"/>
      <c r="R107" s="309"/>
      <c r="S107" s="309"/>
      <c r="T107" s="309"/>
      <c r="U107" s="309"/>
      <c r="V107" s="309"/>
    </row>
    <row r="108" spans="1:22" ht="20.25">
      <c r="A108" s="309"/>
      <c r="B108" s="309"/>
      <c r="C108" s="309"/>
      <c r="D108" s="309"/>
      <c r="E108" s="309"/>
      <c r="F108" s="309"/>
      <c r="G108" s="309"/>
      <c r="H108" s="309"/>
      <c r="I108" s="309"/>
      <c r="J108" s="311"/>
      <c r="K108" s="309"/>
      <c r="L108" s="309"/>
      <c r="M108" s="311"/>
      <c r="N108" s="309"/>
      <c r="O108" s="309"/>
      <c r="P108" s="311"/>
      <c r="Q108" s="309"/>
      <c r="R108" s="309"/>
      <c r="S108" s="309"/>
      <c r="T108" s="309"/>
      <c r="U108" s="309"/>
      <c r="V108" s="309"/>
    </row>
    <row r="109" spans="1:22" ht="20.25">
      <c r="A109" s="309"/>
      <c r="B109" s="309"/>
      <c r="C109" s="309"/>
      <c r="D109" s="309"/>
      <c r="E109" s="309"/>
      <c r="F109" s="309"/>
      <c r="G109" s="309"/>
      <c r="H109" s="309"/>
      <c r="I109" s="309"/>
      <c r="J109" s="311"/>
      <c r="K109" s="309"/>
      <c r="L109" s="309"/>
      <c r="M109" s="311"/>
      <c r="N109" s="309"/>
      <c r="O109" s="309"/>
      <c r="P109" s="311"/>
      <c r="Q109" s="309"/>
      <c r="R109" s="309"/>
      <c r="S109" s="309"/>
      <c r="T109" s="309"/>
      <c r="U109" s="309"/>
      <c r="V109" s="309"/>
    </row>
    <row r="110" spans="1:22" ht="20.25">
      <c r="A110" s="309"/>
      <c r="B110" s="309"/>
      <c r="C110" s="309"/>
      <c r="D110" s="309"/>
      <c r="E110" s="309"/>
      <c r="F110" s="309"/>
      <c r="G110" s="309"/>
      <c r="H110" s="309"/>
      <c r="I110" s="309"/>
      <c r="J110" s="311"/>
      <c r="K110" s="309"/>
      <c r="L110" s="309"/>
      <c r="M110" s="311"/>
      <c r="N110" s="309"/>
      <c r="O110" s="309"/>
      <c r="P110" s="311"/>
      <c r="Q110" s="309"/>
      <c r="R110" s="309"/>
      <c r="S110" s="309"/>
      <c r="T110" s="309"/>
      <c r="U110" s="309"/>
      <c r="V110" s="309"/>
    </row>
    <row r="111" spans="1:22" ht="20.25">
      <c r="A111" s="309"/>
      <c r="B111" s="309"/>
      <c r="C111" s="309"/>
      <c r="D111" s="309"/>
      <c r="E111" s="309"/>
      <c r="F111" s="309"/>
      <c r="G111" s="309"/>
      <c r="H111" s="309"/>
      <c r="I111" s="309"/>
      <c r="J111" s="311"/>
      <c r="K111" s="309"/>
      <c r="L111" s="309"/>
      <c r="M111" s="311"/>
      <c r="N111" s="309"/>
      <c r="O111" s="309"/>
      <c r="P111" s="311"/>
      <c r="Q111" s="309"/>
      <c r="R111" s="309"/>
      <c r="S111" s="309"/>
      <c r="T111" s="309"/>
      <c r="U111" s="309"/>
      <c r="V111" s="309"/>
    </row>
    <row r="112" spans="1:22" ht="20.25">
      <c r="A112" s="309"/>
      <c r="B112" s="309"/>
      <c r="C112" s="309"/>
      <c r="D112" s="309"/>
      <c r="E112" s="309"/>
      <c r="F112" s="309"/>
      <c r="G112" s="309"/>
      <c r="H112" s="309"/>
      <c r="I112" s="309"/>
      <c r="J112" s="311"/>
      <c r="K112" s="309"/>
      <c r="L112" s="309"/>
      <c r="M112" s="311"/>
      <c r="N112" s="309"/>
      <c r="O112" s="309"/>
      <c r="P112" s="311"/>
      <c r="Q112" s="309"/>
      <c r="R112" s="309"/>
      <c r="S112" s="309"/>
      <c r="T112" s="309"/>
      <c r="U112" s="309"/>
      <c r="V112" s="309"/>
    </row>
    <row r="113" spans="1:22" ht="20.25">
      <c r="A113" s="309"/>
      <c r="B113" s="309"/>
      <c r="C113" s="309"/>
      <c r="D113" s="309"/>
      <c r="E113" s="309"/>
      <c r="F113" s="309"/>
      <c r="G113" s="309"/>
      <c r="H113" s="309"/>
      <c r="I113" s="309"/>
      <c r="J113" s="311"/>
      <c r="K113" s="309"/>
      <c r="L113" s="309"/>
      <c r="M113" s="311"/>
      <c r="N113" s="309"/>
      <c r="O113" s="309"/>
      <c r="P113" s="311"/>
      <c r="Q113" s="309"/>
      <c r="R113" s="309"/>
      <c r="S113" s="309"/>
      <c r="T113" s="309"/>
      <c r="U113" s="309"/>
      <c r="V113" s="309"/>
    </row>
    <row r="114" spans="1:22" ht="20.25">
      <c r="A114" s="309"/>
      <c r="B114" s="309"/>
      <c r="C114" s="309"/>
      <c r="D114" s="309"/>
      <c r="E114" s="309"/>
      <c r="F114" s="309"/>
      <c r="G114" s="309"/>
      <c r="H114" s="309"/>
      <c r="I114" s="309"/>
      <c r="J114" s="311"/>
      <c r="K114" s="309"/>
      <c r="L114" s="309"/>
      <c r="M114" s="311"/>
      <c r="N114" s="309"/>
      <c r="O114" s="309"/>
      <c r="P114" s="311"/>
      <c r="Q114" s="309"/>
      <c r="R114" s="309"/>
      <c r="S114" s="309"/>
      <c r="T114" s="309"/>
      <c r="U114" s="309"/>
      <c r="V114" s="309"/>
    </row>
    <row r="115" spans="1:22" ht="20.25">
      <c r="A115" s="309"/>
      <c r="B115" s="309"/>
      <c r="C115" s="309"/>
      <c r="D115" s="309"/>
      <c r="E115" s="309"/>
      <c r="F115" s="309"/>
      <c r="G115" s="309"/>
      <c r="H115" s="309"/>
      <c r="I115" s="309"/>
      <c r="J115" s="311"/>
      <c r="K115" s="309"/>
      <c r="L115" s="309"/>
      <c r="M115" s="311"/>
      <c r="N115" s="309"/>
      <c r="O115" s="309"/>
      <c r="P115" s="311"/>
      <c r="Q115" s="309"/>
      <c r="R115" s="309"/>
      <c r="S115" s="309"/>
      <c r="T115" s="309"/>
      <c r="U115" s="309"/>
      <c r="V115" s="309"/>
    </row>
    <row r="116" spans="1:22" ht="20.25">
      <c r="A116" s="309"/>
      <c r="B116" s="309"/>
      <c r="C116" s="309"/>
      <c r="D116" s="309"/>
      <c r="E116" s="309"/>
      <c r="F116" s="309"/>
      <c r="G116" s="309"/>
      <c r="H116" s="309"/>
      <c r="I116" s="309"/>
      <c r="J116" s="311"/>
      <c r="K116" s="309"/>
      <c r="L116" s="309"/>
      <c r="M116" s="311"/>
      <c r="N116" s="309"/>
      <c r="O116" s="309"/>
      <c r="P116" s="311"/>
      <c r="Q116" s="309"/>
      <c r="R116" s="309"/>
      <c r="S116" s="309"/>
      <c r="T116" s="309"/>
      <c r="U116" s="309"/>
      <c r="V116" s="309"/>
    </row>
    <row r="117" spans="1:22" ht="20.25">
      <c r="A117" s="309"/>
      <c r="B117" s="309"/>
      <c r="C117" s="309"/>
      <c r="D117" s="309"/>
      <c r="E117" s="309"/>
      <c r="F117" s="309"/>
      <c r="G117" s="309"/>
      <c r="H117" s="309"/>
      <c r="I117" s="309"/>
      <c r="J117" s="311"/>
      <c r="K117" s="309"/>
      <c r="L117" s="309"/>
      <c r="M117" s="311"/>
      <c r="N117" s="309"/>
      <c r="O117" s="309"/>
      <c r="P117" s="311"/>
      <c r="Q117" s="309"/>
      <c r="R117" s="309"/>
      <c r="S117" s="309"/>
      <c r="T117" s="309"/>
      <c r="U117" s="309"/>
      <c r="V117" s="309"/>
    </row>
    <row r="118" spans="1:22" ht="20.25">
      <c r="A118" s="309"/>
      <c r="B118" s="309"/>
      <c r="C118" s="309"/>
      <c r="D118" s="309"/>
      <c r="E118" s="309"/>
      <c r="F118" s="309"/>
      <c r="G118" s="309"/>
      <c r="H118" s="309"/>
      <c r="I118" s="309"/>
      <c r="J118" s="311"/>
      <c r="K118" s="309"/>
      <c r="L118" s="309"/>
      <c r="M118" s="311"/>
      <c r="N118" s="309"/>
      <c r="O118" s="309"/>
      <c r="P118" s="311"/>
      <c r="Q118" s="309"/>
      <c r="R118" s="309"/>
      <c r="S118" s="309"/>
      <c r="T118" s="309"/>
      <c r="U118" s="309"/>
      <c r="V118" s="309"/>
    </row>
    <row r="119" spans="1:22" ht="20.25">
      <c r="A119" s="309"/>
      <c r="B119" s="309"/>
      <c r="C119" s="309"/>
      <c r="D119" s="309"/>
      <c r="E119" s="309"/>
      <c r="F119" s="309"/>
      <c r="G119" s="309"/>
      <c r="H119" s="309"/>
      <c r="I119" s="309"/>
      <c r="J119" s="311"/>
      <c r="K119" s="309"/>
      <c r="L119" s="309"/>
      <c r="M119" s="311"/>
      <c r="N119" s="309"/>
      <c r="O119" s="309"/>
      <c r="P119" s="311"/>
      <c r="Q119" s="309"/>
      <c r="R119" s="309"/>
      <c r="S119" s="309"/>
      <c r="T119" s="309"/>
      <c r="U119" s="309"/>
      <c r="V119" s="309"/>
    </row>
    <row r="120" spans="1:22" ht="20.25">
      <c r="A120" s="309"/>
      <c r="B120" s="309"/>
      <c r="C120" s="309"/>
      <c r="D120" s="309"/>
      <c r="E120" s="309"/>
      <c r="F120" s="309"/>
      <c r="G120" s="309"/>
      <c r="H120" s="309"/>
      <c r="I120" s="309"/>
      <c r="J120" s="311"/>
      <c r="K120" s="309"/>
      <c r="L120" s="309"/>
      <c r="M120" s="311"/>
      <c r="N120" s="309"/>
      <c r="O120" s="309"/>
      <c r="P120" s="311"/>
      <c r="Q120" s="309"/>
      <c r="R120" s="309"/>
      <c r="S120" s="309"/>
      <c r="T120" s="309"/>
      <c r="U120" s="309"/>
      <c r="V120" s="309"/>
    </row>
    <row r="121" spans="1:22" ht="20.25">
      <c r="A121" s="309"/>
      <c r="B121" s="309"/>
      <c r="C121" s="309"/>
      <c r="D121" s="309"/>
      <c r="E121" s="309"/>
      <c r="F121" s="309"/>
      <c r="G121" s="309"/>
      <c r="H121" s="309"/>
      <c r="I121" s="309"/>
      <c r="J121" s="311"/>
      <c r="K121" s="309"/>
      <c r="L121" s="309"/>
      <c r="M121" s="311"/>
      <c r="N121" s="309"/>
      <c r="O121" s="309"/>
      <c r="P121" s="311"/>
      <c r="Q121" s="309"/>
      <c r="R121" s="309"/>
      <c r="S121" s="309"/>
      <c r="T121" s="309"/>
      <c r="U121" s="309"/>
      <c r="V121" s="309"/>
    </row>
    <row r="122" spans="1:22" ht="20.25">
      <c r="A122" s="309"/>
      <c r="B122" s="309"/>
      <c r="C122" s="309"/>
      <c r="D122" s="309"/>
      <c r="E122" s="309"/>
      <c r="F122" s="309"/>
      <c r="G122" s="309"/>
      <c r="H122" s="309"/>
      <c r="I122" s="309"/>
      <c r="J122" s="311"/>
      <c r="K122" s="309"/>
      <c r="L122" s="309"/>
      <c r="M122" s="311"/>
      <c r="N122" s="309"/>
      <c r="O122" s="309"/>
      <c r="P122" s="311"/>
      <c r="Q122" s="309"/>
      <c r="R122" s="309"/>
      <c r="S122" s="309"/>
      <c r="T122" s="309"/>
      <c r="U122" s="309"/>
      <c r="V122" s="309"/>
    </row>
    <row r="123" spans="1:22" ht="20.25">
      <c r="A123" s="309"/>
      <c r="B123" s="309"/>
      <c r="C123" s="309"/>
      <c r="D123" s="309"/>
      <c r="E123" s="309"/>
      <c r="F123" s="309"/>
      <c r="G123" s="309"/>
      <c r="H123" s="309"/>
      <c r="I123" s="309"/>
      <c r="J123" s="311"/>
      <c r="K123" s="309"/>
      <c r="L123" s="309"/>
      <c r="M123" s="311"/>
      <c r="N123" s="309"/>
      <c r="O123" s="309"/>
      <c r="P123" s="311"/>
      <c r="Q123" s="309"/>
      <c r="R123" s="309"/>
      <c r="S123" s="309"/>
      <c r="T123" s="309"/>
      <c r="U123" s="309"/>
      <c r="V123" s="309"/>
    </row>
    <row r="124" spans="1:22" ht="20.25">
      <c r="A124" s="309"/>
      <c r="B124" s="309"/>
      <c r="C124" s="309"/>
      <c r="D124" s="309"/>
      <c r="E124" s="309"/>
      <c r="F124" s="309"/>
      <c r="G124" s="309"/>
      <c r="H124" s="309"/>
      <c r="I124" s="309"/>
      <c r="J124" s="311"/>
      <c r="K124" s="309"/>
      <c r="L124" s="309"/>
      <c r="M124" s="311"/>
      <c r="N124" s="309"/>
      <c r="O124" s="309"/>
      <c r="P124" s="311"/>
      <c r="Q124" s="309"/>
      <c r="R124" s="309"/>
      <c r="S124" s="309"/>
      <c r="T124" s="309"/>
      <c r="U124" s="309"/>
      <c r="V124" s="309"/>
    </row>
    <row r="125" spans="1:22" ht="20.25">
      <c r="A125" s="309"/>
      <c r="B125" s="309"/>
      <c r="C125" s="309"/>
      <c r="D125" s="309"/>
      <c r="E125" s="309"/>
      <c r="F125" s="309"/>
      <c r="G125" s="309"/>
      <c r="H125" s="309"/>
      <c r="I125" s="309"/>
      <c r="J125" s="311"/>
      <c r="K125" s="309"/>
      <c r="L125" s="309"/>
      <c r="M125" s="311"/>
      <c r="N125" s="309"/>
      <c r="O125" s="309"/>
      <c r="P125" s="311"/>
      <c r="Q125" s="309"/>
      <c r="R125" s="309"/>
      <c r="S125" s="309"/>
      <c r="T125" s="309"/>
      <c r="U125" s="309"/>
      <c r="V125" s="309"/>
    </row>
    <row r="126" spans="1:22" ht="20.25">
      <c r="A126" s="309"/>
      <c r="B126" s="309"/>
      <c r="C126" s="309"/>
      <c r="D126" s="309"/>
      <c r="E126" s="309"/>
      <c r="F126" s="309"/>
      <c r="G126" s="309"/>
      <c r="H126" s="309"/>
      <c r="I126" s="309"/>
      <c r="J126" s="311"/>
      <c r="K126" s="309"/>
      <c r="L126" s="309"/>
      <c r="M126" s="311"/>
      <c r="N126" s="309"/>
      <c r="O126" s="309"/>
      <c r="P126" s="311"/>
      <c r="Q126" s="309"/>
      <c r="R126" s="309"/>
      <c r="S126" s="309"/>
      <c r="T126" s="309"/>
      <c r="U126" s="309"/>
      <c r="V126" s="309"/>
    </row>
    <row r="127" spans="1:22" ht="20.25">
      <c r="A127" s="309"/>
      <c r="B127" s="309"/>
      <c r="C127" s="309"/>
      <c r="D127" s="309"/>
      <c r="E127" s="309"/>
      <c r="F127" s="309"/>
      <c r="G127" s="309"/>
      <c r="H127" s="309"/>
      <c r="I127" s="309"/>
      <c r="J127" s="311"/>
      <c r="K127" s="309"/>
      <c r="L127" s="309"/>
      <c r="M127" s="311"/>
      <c r="N127" s="309"/>
      <c r="O127" s="309"/>
      <c r="P127" s="311"/>
      <c r="Q127" s="309"/>
      <c r="R127" s="309"/>
      <c r="S127" s="309"/>
      <c r="T127" s="309"/>
      <c r="U127" s="309"/>
      <c r="V127" s="309"/>
    </row>
    <row r="128" spans="1:22" ht="20.25">
      <c r="A128" s="309"/>
      <c r="B128" s="309"/>
      <c r="C128" s="309"/>
      <c r="D128" s="309"/>
      <c r="E128" s="309"/>
      <c r="F128" s="309"/>
      <c r="G128" s="309"/>
      <c r="H128" s="309"/>
      <c r="I128" s="309"/>
      <c r="J128" s="311"/>
      <c r="K128" s="309"/>
      <c r="L128" s="309"/>
      <c r="M128" s="311"/>
      <c r="N128" s="309"/>
      <c r="O128" s="309"/>
      <c r="P128" s="311"/>
      <c r="Q128" s="309"/>
      <c r="R128" s="309"/>
      <c r="S128" s="309"/>
      <c r="T128" s="309"/>
      <c r="U128" s="309"/>
      <c r="V128" s="309"/>
    </row>
    <row r="129" spans="1:22" ht="20.25">
      <c r="A129" s="309"/>
      <c r="B129" s="309"/>
      <c r="C129" s="309"/>
      <c r="D129" s="309"/>
      <c r="E129" s="309"/>
      <c r="F129" s="309"/>
      <c r="G129" s="309"/>
      <c r="H129" s="309"/>
      <c r="I129" s="309"/>
      <c r="J129" s="311"/>
      <c r="K129" s="309"/>
      <c r="L129" s="309"/>
      <c r="M129" s="311"/>
      <c r="N129" s="309"/>
      <c r="O129" s="309"/>
      <c r="P129" s="311"/>
      <c r="Q129" s="309"/>
      <c r="R129" s="309"/>
      <c r="S129" s="309"/>
      <c r="T129" s="309"/>
      <c r="U129" s="309"/>
      <c r="V129" s="309"/>
    </row>
    <row r="130" spans="1:22" ht="20.25">
      <c r="A130" s="309"/>
      <c r="B130" s="309"/>
      <c r="C130" s="309"/>
      <c r="D130" s="309"/>
      <c r="E130" s="309"/>
      <c r="F130" s="309"/>
      <c r="G130" s="309"/>
      <c r="H130" s="309"/>
      <c r="I130" s="309"/>
      <c r="J130" s="311"/>
      <c r="K130" s="309"/>
      <c r="L130" s="309"/>
      <c r="M130" s="311"/>
      <c r="N130" s="309"/>
      <c r="O130" s="309"/>
      <c r="P130" s="311"/>
      <c r="Q130" s="309"/>
      <c r="R130" s="309"/>
      <c r="S130" s="309"/>
      <c r="T130" s="309"/>
      <c r="U130" s="309"/>
      <c r="V130" s="309"/>
    </row>
    <row r="131" spans="1:22" ht="20.25">
      <c r="A131" s="309"/>
      <c r="B131" s="309"/>
      <c r="C131" s="309"/>
      <c r="D131" s="309"/>
      <c r="E131" s="309"/>
      <c r="F131" s="309"/>
      <c r="G131" s="309"/>
      <c r="H131" s="309"/>
      <c r="I131" s="309"/>
      <c r="J131" s="311"/>
      <c r="K131" s="309"/>
      <c r="L131" s="309"/>
      <c r="M131" s="311"/>
      <c r="N131" s="309"/>
      <c r="O131" s="309"/>
      <c r="P131" s="311"/>
      <c r="Q131" s="309"/>
      <c r="R131" s="309"/>
      <c r="S131" s="309"/>
      <c r="T131" s="309"/>
      <c r="U131" s="309"/>
      <c r="V131" s="309"/>
    </row>
    <row r="132" spans="1:22" ht="20.25">
      <c r="A132" s="309"/>
      <c r="B132" s="309"/>
      <c r="C132" s="309"/>
      <c r="D132" s="309"/>
      <c r="E132" s="309"/>
      <c r="F132" s="309"/>
      <c r="G132" s="309"/>
      <c r="H132" s="309"/>
      <c r="I132" s="309"/>
      <c r="J132" s="311"/>
      <c r="K132" s="309"/>
      <c r="L132" s="309"/>
      <c r="M132" s="311"/>
      <c r="N132" s="309"/>
      <c r="O132" s="309"/>
      <c r="P132" s="311"/>
      <c r="Q132" s="309"/>
      <c r="R132" s="309"/>
      <c r="S132" s="309"/>
      <c r="T132" s="309"/>
      <c r="U132" s="309"/>
      <c r="V132" s="309"/>
    </row>
    <row r="133" spans="1:22" ht="20.25">
      <c r="A133" s="309"/>
      <c r="B133" s="309"/>
      <c r="C133" s="309"/>
      <c r="D133" s="309"/>
      <c r="E133" s="309"/>
      <c r="F133" s="309"/>
      <c r="G133" s="309"/>
      <c r="H133" s="309"/>
      <c r="I133" s="309"/>
      <c r="J133" s="311"/>
      <c r="K133" s="309"/>
      <c r="L133" s="309"/>
      <c r="M133" s="311"/>
      <c r="N133" s="309"/>
      <c r="O133" s="309"/>
      <c r="P133" s="311"/>
      <c r="Q133" s="309"/>
      <c r="R133" s="309"/>
      <c r="S133" s="309"/>
      <c r="T133" s="309"/>
      <c r="U133" s="309"/>
      <c r="V133" s="309"/>
    </row>
    <row r="134" spans="1:22" ht="20.25">
      <c r="A134" s="309"/>
      <c r="B134" s="309"/>
      <c r="C134" s="309"/>
      <c r="D134" s="309"/>
      <c r="E134" s="309"/>
      <c r="F134" s="309"/>
      <c r="G134" s="309"/>
      <c r="H134" s="309"/>
      <c r="I134" s="309"/>
      <c r="J134" s="311"/>
      <c r="K134" s="309"/>
      <c r="L134" s="309"/>
      <c r="M134" s="311"/>
      <c r="N134" s="309"/>
      <c r="O134" s="309"/>
      <c r="P134" s="311"/>
      <c r="Q134" s="309"/>
      <c r="R134" s="309"/>
      <c r="S134" s="309"/>
      <c r="T134" s="309"/>
      <c r="U134" s="309"/>
      <c r="V134" s="309"/>
    </row>
    <row r="135" spans="1:22" ht="20.25">
      <c r="A135" s="309"/>
      <c r="B135" s="309"/>
      <c r="C135" s="309"/>
      <c r="D135" s="309"/>
      <c r="E135" s="309"/>
      <c r="F135" s="309"/>
      <c r="G135" s="309"/>
      <c r="H135" s="309"/>
      <c r="I135" s="309"/>
      <c r="J135" s="311"/>
      <c r="K135" s="309"/>
      <c r="L135" s="309"/>
      <c r="M135" s="311"/>
      <c r="N135" s="309"/>
      <c r="O135" s="309"/>
      <c r="P135" s="311"/>
      <c r="Q135" s="309"/>
      <c r="R135" s="309"/>
      <c r="S135" s="309"/>
      <c r="T135" s="309"/>
      <c r="U135" s="309"/>
      <c r="V135" s="309"/>
    </row>
    <row r="136" spans="1:22" ht="20.25">
      <c r="A136" s="309"/>
      <c r="B136" s="309"/>
      <c r="C136" s="309"/>
      <c r="D136" s="309"/>
      <c r="E136" s="309"/>
      <c r="F136" s="309"/>
      <c r="G136" s="309"/>
      <c r="H136" s="309"/>
      <c r="I136" s="309"/>
      <c r="J136" s="311"/>
      <c r="K136" s="309"/>
      <c r="L136" s="309"/>
      <c r="M136" s="311"/>
      <c r="N136" s="309"/>
      <c r="O136" s="309"/>
      <c r="P136" s="311"/>
      <c r="Q136" s="309"/>
      <c r="R136" s="309"/>
      <c r="S136" s="309"/>
      <c r="T136" s="309"/>
      <c r="U136" s="309"/>
      <c r="V136" s="309"/>
    </row>
    <row r="137" spans="1:22" ht="20.25">
      <c r="A137" s="309"/>
      <c r="B137" s="309"/>
      <c r="C137" s="309"/>
      <c r="D137" s="309"/>
      <c r="E137" s="309"/>
      <c r="F137" s="309"/>
      <c r="G137" s="309"/>
      <c r="H137" s="309"/>
      <c r="I137" s="309"/>
      <c r="J137" s="311"/>
      <c r="K137" s="309"/>
      <c r="L137" s="309"/>
      <c r="M137" s="311"/>
      <c r="N137" s="309"/>
      <c r="O137" s="309"/>
      <c r="P137" s="311"/>
      <c r="Q137" s="309"/>
      <c r="R137" s="309"/>
      <c r="S137" s="309"/>
      <c r="T137" s="309"/>
      <c r="U137" s="309"/>
      <c r="V137" s="309"/>
    </row>
    <row r="138" spans="1:22" ht="20.25">
      <c r="A138" s="309"/>
      <c r="B138" s="309"/>
      <c r="C138" s="309"/>
      <c r="D138" s="309"/>
      <c r="E138" s="309"/>
      <c r="F138" s="309"/>
      <c r="G138" s="309"/>
      <c r="H138" s="309"/>
      <c r="I138" s="309"/>
      <c r="J138" s="311"/>
      <c r="K138" s="309"/>
      <c r="L138" s="309"/>
      <c r="M138" s="311"/>
      <c r="N138" s="309"/>
      <c r="O138" s="309"/>
      <c r="P138" s="311"/>
      <c r="Q138" s="309"/>
      <c r="R138" s="309"/>
      <c r="S138" s="309"/>
      <c r="T138" s="309"/>
      <c r="U138" s="309"/>
      <c r="V138" s="309"/>
    </row>
    <row r="139" spans="1:22" ht="20.25">
      <c r="A139" s="309"/>
      <c r="B139" s="309"/>
      <c r="C139" s="309"/>
      <c r="D139" s="309"/>
      <c r="E139" s="309"/>
      <c r="F139" s="309"/>
      <c r="G139" s="309"/>
      <c r="H139" s="309"/>
      <c r="I139" s="309"/>
      <c r="J139" s="311"/>
      <c r="K139" s="309"/>
      <c r="L139" s="309"/>
      <c r="M139" s="311"/>
      <c r="N139" s="309"/>
      <c r="O139" s="309"/>
      <c r="P139" s="311"/>
      <c r="Q139" s="309"/>
      <c r="R139" s="309"/>
      <c r="S139" s="309"/>
      <c r="T139" s="309"/>
      <c r="U139" s="309"/>
      <c r="V139" s="309"/>
    </row>
    <row r="140" spans="1:22" ht="20.25">
      <c r="A140" s="309"/>
      <c r="B140" s="309"/>
      <c r="C140" s="309"/>
      <c r="D140" s="309"/>
      <c r="E140" s="309"/>
      <c r="F140" s="309"/>
      <c r="G140" s="309"/>
      <c r="H140" s="309"/>
      <c r="I140" s="309"/>
      <c r="J140" s="311"/>
      <c r="K140" s="309"/>
      <c r="L140" s="309"/>
      <c r="M140" s="311"/>
      <c r="N140" s="309"/>
      <c r="O140" s="309"/>
      <c r="P140" s="311"/>
      <c r="Q140" s="309"/>
      <c r="R140" s="309"/>
      <c r="S140" s="309"/>
      <c r="T140" s="309"/>
      <c r="U140" s="309"/>
      <c r="V140" s="309"/>
    </row>
    <row r="141" spans="1:22" ht="20.25">
      <c r="A141" s="309"/>
      <c r="B141" s="309"/>
      <c r="C141" s="309"/>
      <c r="D141" s="309"/>
      <c r="E141" s="309"/>
      <c r="F141" s="309"/>
      <c r="G141" s="309"/>
      <c r="H141" s="309"/>
      <c r="I141" s="309"/>
      <c r="J141" s="311"/>
      <c r="K141" s="309"/>
      <c r="L141" s="309"/>
      <c r="M141" s="311"/>
      <c r="N141" s="309"/>
      <c r="O141" s="309"/>
      <c r="P141" s="311"/>
      <c r="Q141" s="309"/>
      <c r="R141" s="309"/>
      <c r="S141" s="309"/>
      <c r="T141" s="309"/>
      <c r="U141" s="309"/>
      <c r="V141" s="309"/>
    </row>
    <row r="142" spans="1:22" ht="20.25">
      <c r="A142" s="309"/>
      <c r="B142" s="309"/>
      <c r="C142" s="309"/>
      <c r="D142" s="309"/>
      <c r="E142" s="309"/>
      <c r="F142" s="309"/>
      <c r="G142" s="309"/>
      <c r="H142" s="309"/>
      <c r="I142" s="309"/>
      <c r="J142" s="311"/>
      <c r="K142" s="309"/>
      <c r="L142" s="309"/>
      <c r="M142" s="311"/>
      <c r="N142" s="309"/>
      <c r="O142" s="309"/>
      <c r="P142" s="311"/>
      <c r="Q142" s="309"/>
      <c r="R142" s="309"/>
      <c r="S142" s="309"/>
      <c r="T142" s="309"/>
      <c r="U142" s="309"/>
      <c r="V142" s="309"/>
    </row>
    <row r="143" spans="1:22" ht="20.25">
      <c r="A143" s="309"/>
      <c r="B143" s="309"/>
      <c r="C143" s="309"/>
      <c r="D143" s="309"/>
      <c r="E143" s="309"/>
      <c r="F143" s="309"/>
      <c r="G143" s="309"/>
      <c r="H143" s="309"/>
      <c r="I143" s="309"/>
      <c r="J143" s="311"/>
      <c r="K143" s="309"/>
      <c r="L143" s="309"/>
      <c r="M143" s="311"/>
      <c r="N143" s="309"/>
      <c r="O143" s="309"/>
      <c r="P143" s="311"/>
      <c r="Q143" s="309"/>
      <c r="R143" s="309"/>
      <c r="S143" s="309"/>
      <c r="T143" s="309"/>
      <c r="U143" s="309"/>
      <c r="V143" s="309"/>
    </row>
    <row r="144" spans="1:22" ht="20.25">
      <c r="A144" s="309"/>
      <c r="B144" s="309"/>
      <c r="C144" s="309"/>
      <c r="D144" s="309"/>
      <c r="E144" s="309"/>
      <c r="F144" s="309"/>
      <c r="G144" s="309"/>
      <c r="H144" s="309"/>
      <c r="I144" s="309"/>
      <c r="J144" s="311"/>
      <c r="K144" s="309"/>
      <c r="L144" s="309"/>
      <c r="M144" s="311"/>
      <c r="N144" s="309"/>
      <c r="O144" s="309"/>
      <c r="P144" s="311"/>
      <c r="Q144" s="309"/>
      <c r="R144" s="309"/>
      <c r="S144" s="309"/>
      <c r="T144" s="309"/>
      <c r="U144" s="309"/>
      <c r="V144" s="309"/>
    </row>
    <row r="145" spans="1:22" ht="20.25">
      <c r="A145" s="309"/>
      <c r="B145" s="309"/>
      <c r="C145" s="309"/>
      <c r="D145" s="309"/>
      <c r="E145" s="309"/>
      <c r="F145" s="309"/>
      <c r="G145" s="309"/>
      <c r="H145" s="309"/>
      <c r="I145" s="309"/>
      <c r="J145" s="311"/>
      <c r="K145" s="309"/>
      <c r="L145" s="309"/>
      <c r="M145" s="311"/>
      <c r="N145" s="309"/>
      <c r="O145" s="309"/>
      <c r="P145" s="311"/>
      <c r="Q145" s="309"/>
      <c r="R145" s="309"/>
      <c r="S145" s="309"/>
      <c r="T145" s="309"/>
      <c r="U145" s="309"/>
      <c r="V145" s="309"/>
    </row>
    <row r="146" spans="1:22" ht="20.25">
      <c r="A146" s="309"/>
      <c r="B146" s="309"/>
      <c r="C146" s="309"/>
      <c r="D146" s="309"/>
      <c r="E146" s="309"/>
      <c r="F146" s="309"/>
      <c r="G146" s="309"/>
      <c r="H146" s="309"/>
      <c r="I146" s="309"/>
      <c r="J146" s="311"/>
      <c r="K146" s="309"/>
      <c r="L146" s="309"/>
      <c r="M146" s="311"/>
      <c r="N146" s="309"/>
      <c r="O146" s="309"/>
      <c r="P146" s="311"/>
      <c r="Q146" s="309"/>
      <c r="R146" s="309"/>
      <c r="S146" s="309"/>
      <c r="T146" s="309"/>
      <c r="U146" s="309"/>
      <c r="V146" s="309"/>
    </row>
    <row r="147" spans="1:22" ht="20.25">
      <c r="A147" s="309"/>
      <c r="B147" s="309"/>
      <c r="C147" s="309"/>
      <c r="D147" s="309"/>
      <c r="E147" s="309"/>
      <c r="F147" s="309"/>
      <c r="G147" s="309"/>
      <c r="H147" s="309"/>
      <c r="I147" s="309"/>
      <c r="J147" s="311"/>
      <c r="K147" s="309"/>
      <c r="L147" s="309"/>
      <c r="M147" s="311"/>
      <c r="N147" s="309"/>
      <c r="O147" s="309"/>
      <c r="P147" s="311"/>
      <c r="Q147" s="309"/>
      <c r="R147" s="309"/>
      <c r="S147" s="309"/>
      <c r="T147" s="309"/>
      <c r="U147" s="309"/>
      <c r="V147" s="309"/>
    </row>
    <row r="148" spans="1:22" ht="20.25">
      <c r="A148" s="309"/>
      <c r="B148" s="309"/>
      <c r="C148" s="309"/>
      <c r="D148" s="309"/>
      <c r="E148" s="309"/>
      <c r="F148" s="309"/>
      <c r="G148" s="309"/>
      <c r="H148" s="309"/>
      <c r="I148" s="309"/>
      <c r="J148" s="311"/>
      <c r="K148" s="309"/>
      <c r="L148" s="309"/>
      <c r="M148" s="311"/>
      <c r="N148" s="309"/>
      <c r="O148" s="309"/>
      <c r="P148" s="311"/>
      <c r="Q148" s="309"/>
      <c r="R148" s="309"/>
      <c r="S148" s="309"/>
      <c r="T148" s="309"/>
      <c r="U148" s="309"/>
      <c r="V148" s="309"/>
    </row>
    <row r="149" spans="1:22" ht="20.25">
      <c r="A149" s="309"/>
      <c r="B149" s="309"/>
      <c r="C149" s="309"/>
      <c r="D149" s="309"/>
      <c r="E149" s="309"/>
      <c r="F149" s="309"/>
      <c r="G149" s="309"/>
      <c r="H149" s="309"/>
      <c r="I149" s="309"/>
      <c r="J149" s="311"/>
      <c r="K149" s="309"/>
      <c r="L149" s="309"/>
      <c r="M149" s="311"/>
      <c r="N149" s="309"/>
      <c r="O149" s="309"/>
      <c r="P149" s="311"/>
      <c r="Q149" s="309"/>
      <c r="R149" s="309"/>
      <c r="S149" s="309"/>
      <c r="T149" s="309"/>
      <c r="U149" s="309"/>
      <c r="V149" s="309"/>
    </row>
    <row r="150" spans="1:22" ht="20.25">
      <c r="A150" s="309"/>
      <c r="B150" s="309"/>
      <c r="C150" s="309"/>
      <c r="D150" s="309"/>
      <c r="E150" s="309"/>
      <c r="F150" s="309"/>
      <c r="G150" s="309"/>
      <c r="H150" s="309"/>
      <c r="I150" s="309"/>
      <c r="J150" s="311"/>
      <c r="K150" s="309"/>
      <c r="L150" s="309"/>
      <c r="M150" s="311"/>
      <c r="N150" s="309"/>
      <c r="O150" s="309"/>
      <c r="P150" s="311"/>
      <c r="Q150" s="309"/>
      <c r="R150" s="309"/>
      <c r="S150" s="309"/>
      <c r="T150" s="309"/>
      <c r="U150" s="309"/>
      <c r="V150" s="309"/>
    </row>
    <row r="151" spans="1:22" ht="20.25">
      <c r="A151" s="309"/>
      <c r="B151" s="309"/>
      <c r="C151" s="309"/>
      <c r="D151" s="309"/>
      <c r="E151" s="309"/>
      <c r="F151" s="309"/>
      <c r="G151" s="309"/>
      <c r="H151" s="309"/>
      <c r="I151" s="309"/>
      <c r="J151" s="311"/>
      <c r="K151" s="309"/>
      <c r="L151" s="309"/>
      <c r="M151" s="311"/>
      <c r="N151" s="309"/>
      <c r="O151" s="309"/>
      <c r="P151" s="311"/>
      <c r="Q151" s="309"/>
      <c r="R151" s="309"/>
      <c r="S151" s="309"/>
      <c r="T151" s="309"/>
      <c r="U151" s="309"/>
      <c r="V151" s="309"/>
    </row>
    <row r="152" spans="1:22" ht="20.25">
      <c r="A152" s="309"/>
      <c r="B152" s="309"/>
      <c r="C152" s="309"/>
      <c r="D152" s="309"/>
      <c r="E152" s="309"/>
      <c r="F152" s="309"/>
      <c r="G152" s="309"/>
      <c r="H152" s="309"/>
      <c r="I152" s="309"/>
      <c r="J152" s="311"/>
      <c r="K152" s="309"/>
      <c r="L152" s="309"/>
      <c r="M152" s="311"/>
      <c r="N152" s="309"/>
      <c r="O152" s="309"/>
      <c r="P152" s="311"/>
      <c r="Q152" s="309"/>
      <c r="R152" s="309"/>
      <c r="S152" s="309"/>
      <c r="T152" s="309"/>
      <c r="U152" s="309"/>
      <c r="V152" s="309"/>
    </row>
    <row r="153" spans="1:22" ht="20.25">
      <c r="A153" s="309"/>
      <c r="B153" s="309"/>
      <c r="C153" s="309"/>
      <c r="D153" s="309"/>
      <c r="E153" s="309"/>
      <c r="F153" s="309"/>
      <c r="G153" s="309"/>
      <c r="H153" s="309"/>
      <c r="I153" s="309"/>
      <c r="J153" s="311"/>
      <c r="K153" s="309"/>
      <c r="L153" s="309"/>
      <c r="M153" s="311"/>
      <c r="N153" s="309"/>
      <c r="O153" s="309"/>
      <c r="P153" s="311"/>
      <c r="Q153" s="309"/>
      <c r="R153" s="309"/>
      <c r="S153" s="309"/>
      <c r="T153" s="309"/>
      <c r="U153" s="309"/>
      <c r="V153" s="309"/>
    </row>
    <row r="154" spans="1:22" ht="20.25">
      <c r="A154" s="309"/>
      <c r="B154" s="309"/>
      <c r="C154" s="309"/>
      <c r="D154" s="309"/>
      <c r="E154" s="309"/>
      <c r="F154" s="309"/>
      <c r="G154" s="309"/>
      <c r="H154" s="309"/>
      <c r="I154" s="309"/>
      <c r="J154" s="311"/>
      <c r="K154" s="309"/>
      <c r="L154" s="309"/>
      <c r="M154" s="311"/>
      <c r="N154" s="309"/>
      <c r="O154" s="309"/>
      <c r="P154" s="311"/>
      <c r="Q154" s="309"/>
      <c r="R154" s="309"/>
      <c r="S154" s="309"/>
      <c r="T154" s="309"/>
      <c r="U154" s="309"/>
      <c r="V154" s="309"/>
    </row>
    <row r="155" spans="1:22" ht="20.25">
      <c r="A155" s="309"/>
      <c r="B155" s="309"/>
      <c r="C155" s="309"/>
      <c r="D155" s="309"/>
      <c r="E155" s="309"/>
      <c r="F155" s="309"/>
      <c r="G155" s="309"/>
      <c r="H155" s="309"/>
      <c r="I155" s="309"/>
      <c r="J155" s="311"/>
      <c r="K155" s="309"/>
      <c r="L155" s="309"/>
      <c r="M155" s="311"/>
      <c r="N155" s="309"/>
      <c r="O155" s="309"/>
      <c r="P155" s="311"/>
      <c r="Q155" s="309"/>
      <c r="R155" s="309"/>
      <c r="S155" s="309"/>
      <c r="T155" s="309"/>
      <c r="U155" s="309"/>
      <c r="V155" s="309"/>
    </row>
    <row r="156" spans="1:22" ht="20.25">
      <c r="A156" s="309"/>
      <c r="B156" s="309"/>
      <c r="C156" s="309"/>
      <c r="D156" s="309"/>
      <c r="E156" s="309"/>
      <c r="F156" s="309"/>
      <c r="G156" s="309"/>
      <c r="H156" s="309"/>
      <c r="I156" s="309"/>
      <c r="J156" s="311"/>
      <c r="K156" s="309"/>
      <c r="L156" s="309"/>
      <c r="M156" s="311"/>
      <c r="N156" s="309"/>
      <c r="O156" s="309"/>
      <c r="P156" s="311"/>
      <c r="Q156" s="309"/>
      <c r="R156" s="309"/>
      <c r="S156" s="309"/>
      <c r="T156" s="309"/>
      <c r="U156" s="309"/>
      <c r="V156" s="309"/>
    </row>
    <row r="157" spans="1:22" ht="20.25">
      <c r="A157" s="309"/>
      <c r="B157" s="309"/>
      <c r="C157" s="309"/>
      <c r="D157" s="309"/>
      <c r="E157" s="309"/>
      <c r="F157" s="309"/>
      <c r="G157" s="309"/>
      <c r="H157" s="309"/>
      <c r="I157" s="309"/>
      <c r="J157" s="311"/>
      <c r="K157" s="309"/>
      <c r="L157" s="309"/>
      <c r="M157" s="311"/>
      <c r="N157" s="309"/>
      <c r="O157" s="309"/>
      <c r="P157" s="311"/>
      <c r="Q157" s="309"/>
      <c r="R157" s="309"/>
      <c r="S157" s="309"/>
      <c r="T157" s="309"/>
      <c r="U157" s="309"/>
      <c r="V157" s="309"/>
    </row>
    <row r="158" spans="1:22" ht="20.25">
      <c r="A158" s="309"/>
      <c r="B158" s="309"/>
      <c r="C158" s="309"/>
      <c r="D158" s="309"/>
      <c r="E158" s="309"/>
      <c r="F158" s="309"/>
      <c r="G158" s="309"/>
      <c r="H158" s="309"/>
      <c r="I158" s="309"/>
      <c r="J158" s="311"/>
      <c r="K158" s="309"/>
      <c r="L158" s="309"/>
      <c r="M158" s="311"/>
      <c r="N158" s="309"/>
      <c r="O158" s="309"/>
      <c r="P158" s="311"/>
      <c r="Q158" s="309"/>
      <c r="R158" s="309"/>
      <c r="S158" s="309"/>
      <c r="T158" s="309"/>
      <c r="U158" s="309"/>
      <c r="V158" s="309"/>
    </row>
    <row r="159" spans="1:22" ht="20.25">
      <c r="A159" s="309"/>
      <c r="B159" s="309"/>
      <c r="C159" s="309"/>
      <c r="D159" s="309"/>
      <c r="E159" s="309"/>
      <c r="F159" s="309"/>
      <c r="G159" s="309"/>
      <c r="H159" s="309"/>
      <c r="I159" s="309"/>
      <c r="J159" s="311"/>
      <c r="K159" s="309"/>
      <c r="L159" s="309"/>
      <c r="M159" s="311"/>
      <c r="N159" s="309"/>
      <c r="O159" s="309"/>
      <c r="P159" s="311"/>
      <c r="Q159" s="309"/>
      <c r="R159" s="309"/>
      <c r="S159" s="309"/>
      <c r="T159" s="309"/>
      <c r="U159" s="309"/>
      <c r="V159" s="309"/>
    </row>
    <row r="160" spans="1:22" ht="20.25">
      <c r="A160" s="309"/>
      <c r="B160" s="309"/>
      <c r="C160" s="309"/>
      <c r="D160" s="309"/>
      <c r="E160" s="309"/>
      <c r="F160" s="309"/>
      <c r="G160" s="309"/>
      <c r="H160" s="309"/>
      <c r="I160" s="309"/>
      <c r="J160" s="311"/>
      <c r="K160" s="309"/>
      <c r="L160" s="309"/>
      <c r="M160" s="311"/>
      <c r="N160" s="309"/>
      <c r="O160" s="309"/>
      <c r="P160" s="311"/>
      <c r="Q160" s="309"/>
      <c r="R160" s="309"/>
      <c r="S160" s="309"/>
      <c r="T160" s="309"/>
      <c r="U160" s="309"/>
      <c r="V160" s="309"/>
    </row>
    <row r="161" spans="1:22" ht="20.25">
      <c r="A161" s="309"/>
      <c r="B161" s="309"/>
      <c r="C161" s="309"/>
      <c r="D161" s="309"/>
      <c r="E161" s="309"/>
      <c r="F161" s="309"/>
      <c r="G161" s="309"/>
      <c r="H161" s="309"/>
      <c r="I161" s="309"/>
      <c r="J161" s="311"/>
      <c r="K161" s="309"/>
      <c r="L161" s="309"/>
      <c r="M161" s="311"/>
      <c r="N161" s="309"/>
      <c r="O161" s="309"/>
      <c r="P161" s="311"/>
      <c r="Q161" s="309"/>
      <c r="R161" s="309"/>
      <c r="S161" s="309"/>
      <c r="T161" s="309"/>
      <c r="U161" s="309"/>
      <c r="V161" s="309"/>
    </row>
    <row r="162" spans="1:22" ht="20.25">
      <c r="A162" s="309"/>
      <c r="B162" s="309"/>
      <c r="C162" s="309"/>
      <c r="D162" s="309"/>
      <c r="E162" s="309"/>
      <c r="F162" s="309"/>
      <c r="G162" s="309"/>
      <c r="H162" s="309"/>
      <c r="I162" s="309"/>
      <c r="J162" s="311"/>
      <c r="K162" s="309"/>
      <c r="L162" s="309"/>
      <c r="M162" s="311"/>
      <c r="N162" s="309"/>
      <c r="O162" s="309"/>
      <c r="P162" s="311"/>
      <c r="Q162" s="309"/>
      <c r="R162" s="309"/>
      <c r="S162" s="309"/>
      <c r="T162" s="309"/>
      <c r="U162" s="309"/>
      <c r="V162" s="309"/>
    </row>
    <row r="163" spans="1:22" ht="20.25">
      <c r="A163" s="309"/>
      <c r="B163" s="309"/>
      <c r="C163" s="309"/>
      <c r="D163" s="309"/>
      <c r="E163" s="309"/>
      <c r="F163" s="309"/>
      <c r="G163" s="309"/>
      <c r="H163" s="309"/>
      <c r="I163" s="309"/>
      <c r="J163" s="311"/>
      <c r="K163" s="309"/>
      <c r="L163" s="309"/>
      <c r="M163" s="311"/>
      <c r="N163" s="309"/>
      <c r="O163" s="309"/>
      <c r="P163" s="311"/>
      <c r="Q163" s="309"/>
      <c r="R163" s="309"/>
      <c r="S163" s="309"/>
      <c r="T163" s="309"/>
      <c r="U163" s="309"/>
      <c r="V163" s="309"/>
    </row>
    <row r="164" spans="1:22" ht="20.25">
      <c r="A164" s="309"/>
      <c r="B164" s="309"/>
      <c r="C164" s="309"/>
      <c r="D164" s="309"/>
      <c r="E164" s="309"/>
      <c r="F164" s="309"/>
      <c r="G164" s="309"/>
      <c r="H164" s="309"/>
      <c r="I164" s="309"/>
      <c r="J164" s="311"/>
      <c r="K164" s="309"/>
      <c r="L164" s="309"/>
      <c r="M164" s="311"/>
      <c r="N164" s="309"/>
      <c r="O164" s="309"/>
      <c r="P164" s="311"/>
      <c r="Q164" s="309"/>
      <c r="R164" s="309"/>
      <c r="S164" s="309"/>
      <c r="T164" s="309"/>
      <c r="U164" s="309"/>
      <c r="V164" s="309"/>
    </row>
    <row r="165" spans="1:22" ht="20.25">
      <c r="A165" s="309"/>
      <c r="B165" s="309"/>
      <c r="C165" s="309"/>
      <c r="D165" s="309"/>
      <c r="E165" s="309"/>
      <c r="F165" s="309"/>
      <c r="G165" s="309"/>
      <c r="H165" s="309"/>
      <c r="I165" s="309"/>
      <c r="J165" s="311"/>
      <c r="K165" s="309"/>
      <c r="L165" s="309"/>
      <c r="M165" s="311"/>
      <c r="N165" s="309"/>
      <c r="O165" s="309"/>
      <c r="P165" s="311"/>
      <c r="Q165" s="309"/>
      <c r="R165" s="309"/>
      <c r="S165" s="309"/>
      <c r="T165" s="309"/>
      <c r="U165" s="309"/>
      <c r="V165" s="309"/>
    </row>
    <row r="166" spans="1:22" ht="20.25">
      <c r="A166" s="309"/>
      <c r="B166" s="309"/>
      <c r="C166" s="309"/>
      <c r="D166" s="309"/>
      <c r="E166" s="309"/>
      <c r="F166" s="309"/>
      <c r="G166" s="309"/>
      <c r="H166" s="309"/>
      <c r="I166" s="309"/>
      <c r="J166" s="311"/>
      <c r="K166" s="309"/>
      <c r="L166" s="309"/>
      <c r="M166" s="311"/>
      <c r="N166" s="309"/>
      <c r="O166" s="309"/>
      <c r="P166" s="311"/>
      <c r="Q166" s="309"/>
      <c r="R166" s="309"/>
      <c r="S166" s="309"/>
      <c r="T166" s="309"/>
      <c r="U166" s="309"/>
      <c r="V166" s="309"/>
    </row>
    <row r="167" spans="1:22" ht="20.25">
      <c r="A167" s="309"/>
      <c r="B167" s="309"/>
      <c r="C167" s="309"/>
      <c r="D167" s="309"/>
      <c r="E167" s="309"/>
      <c r="F167" s="309"/>
      <c r="G167" s="309"/>
      <c r="H167" s="309"/>
      <c r="I167" s="309"/>
      <c r="J167" s="311"/>
      <c r="K167" s="309"/>
      <c r="L167" s="309"/>
      <c r="M167" s="311"/>
      <c r="N167" s="309"/>
      <c r="O167" s="309"/>
      <c r="P167" s="311"/>
      <c r="Q167" s="309"/>
      <c r="R167" s="309"/>
      <c r="S167" s="309"/>
      <c r="T167" s="309"/>
      <c r="U167" s="309"/>
      <c r="V167" s="309"/>
    </row>
    <row r="168" spans="1:22" ht="20.25">
      <c r="A168" s="309"/>
      <c r="B168" s="309"/>
      <c r="C168" s="309"/>
      <c r="D168" s="309"/>
      <c r="E168" s="309"/>
      <c r="F168" s="309"/>
      <c r="G168" s="309"/>
      <c r="H168" s="309"/>
      <c r="I168" s="309"/>
      <c r="J168" s="311"/>
      <c r="K168" s="309"/>
      <c r="L168" s="309"/>
      <c r="M168" s="311"/>
      <c r="N168" s="309"/>
      <c r="O168" s="309"/>
      <c r="P168" s="311"/>
      <c r="Q168" s="309"/>
      <c r="R168" s="309"/>
      <c r="S168" s="309"/>
      <c r="T168" s="309"/>
      <c r="U168" s="309"/>
      <c r="V168" s="309"/>
    </row>
    <row r="169" spans="1:22" ht="20.25">
      <c r="A169" s="309"/>
      <c r="B169" s="309"/>
      <c r="C169" s="309"/>
      <c r="D169" s="309"/>
      <c r="E169" s="309"/>
      <c r="F169" s="309"/>
      <c r="G169" s="309"/>
      <c r="H169" s="309"/>
      <c r="I169" s="309"/>
      <c r="J169" s="311"/>
      <c r="K169" s="309"/>
      <c r="L169" s="309"/>
      <c r="M169" s="311"/>
      <c r="N169" s="309"/>
      <c r="O169" s="309"/>
      <c r="P169" s="311"/>
      <c r="Q169" s="309"/>
      <c r="R169" s="309"/>
      <c r="S169" s="309"/>
      <c r="T169" s="309"/>
      <c r="U169" s="309"/>
      <c r="V169" s="309"/>
    </row>
    <row r="170" spans="1:22" ht="20.25">
      <c r="A170" s="309"/>
      <c r="B170" s="309"/>
      <c r="C170" s="309"/>
      <c r="D170" s="309"/>
      <c r="E170" s="309"/>
      <c r="F170" s="309"/>
      <c r="G170" s="309"/>
      <c r="H170" s="309"/>
      <c r="I170" s="309"/>
      <c r="J170" s="311"/>
      <c r="K170" s="309"/>
      <c r="L170" s="309"/>
      <c r="M170" s="311"/>
      <c r="N170" s="309"/>
      <c r="O170" s="309"/>
      <c r="P170" s="311"/>
      <c r="Q170" s="309"/>
      <c r="R170" s="309"/>
      <c r="S170" s="309"/>
      <c r="T170" s="309"/>
      <c r="U170" s="309"/>
      <c r="V170" s="309"/>
    </row>
    <row r="171" spans="1:22" ht="20.25">
      <c r="A171" s="309"/>
      <c r="B171" s="309"/>
      <c r="C171" s="309"/>
      <c r="D171" s="309"/>
      <c r="E171" s="309"/>
      <c r="F171" s="309"/>
      <c r="G171" s="309"/>
      <c r="H171" s="309"/>
      <c r="I171" s="309"/>
      <c r="J171" s="311"/>
      <c r="K171" s="309"/>
      <c r="L171" s="309"/>
      <c r="M171" s="311"/>
      <c r="N171" s="309"/>
      <c r="O171" s="309"/>
      <c r="P171" s="311"/>
      <c r="Q171" s="309"/>
      <c r="R171" s="309"/>
      <c r="S171" s="309"/>
      <c r="T171" s="309"/>
      <c r="U171" s="309"/>
      <c r="V171" s="309"/>
    </row>
    <row r="172" spans="1:22" ht="20.25">
      <c r="A172" s="309"/>
      <c r="B172" s="309"/>
      <c r="C172" s="309"/>
      <c r="D172" s="309"/>
      <c r="E172" s="309"/>
      <c r="F172" s="309"/>
      <c r="G172" s="309"/>
      <c r="H172" s="309"/>
      <c r="I172" s="309"/>
      <c r="J172" s="311"/>
      <c r="K172" s="309"/>
      <c r="L172" s="309"/>
      <c r="M172" s="311"/>
      <c r="N172" s="309"/>
      <c r="O172" s="309"/>
      <c r="P172" s="311"/>
      <c r="Q172" s="309"/>
      <c r="R172" s="309"/>
      <c r="S172" s="309"/>
      <c r="T172" s="309"/>
      <c r="U172" s="309"/>
      <c r="V172" s="309"/>
    </row>
    <row r="173" spans="1:22" ht="20.25">
      <c r="A173" s="309"/>
      <c r="B173" s="309"/>
      <c r="C173" s="309"/>
      <c r="D173" s="309"/>
      <c r="E173" s="309"/>
      <c r="F173" s="309"/>
      <c r="G173" s="309"/>
      <c r="H173" s="309"/>
      <c r="I173" s="309"/>
      <c r="J173" s="311"/>
      <c r="K173" s="309"/>
      <c r="L173" s="309"/>
      <c r="M173" s="311"/>
      <c r="N173" s="309"/>
      <c r="O173" s="309"/>
      <c r="P173" s="311"/>
      <c r="Q173" s="309"/>
      <c r="R173" s="309"/>
      <c r="S173" s="309"/>
      <c r="T173" s="309"/>
      <c r="U173" s="309"/>
      <c r="V173" s="309"/>
    </row>
    <row r="174" spans="1:22" ht="20.25">
      <c r="A174" s="309"/>
      <c r="B174" s="309"/>
      <c r="C174" s="309"/>
      <c r="D174" s="309"/>
      <c r="E174" s="309"/>
      <c r="F174" s="309"/>
      <c r="G174" s="309"/>
      <c r="H174" s="309"/>
      <c r="I174" s="309"/>
      <c r="J174" s="311"/>
      <c r="K174" s="309"/>
      <c r="L174" s="309"/>
      <c r="M174" s="311"/>
      <c r="N174" s="309"/>
      <c r="O174" s="309"/>
      <c r="P174" s="311"/>
      <c r="Q174" s="309"/>
      <c r="R174" s="309"/>
      <c r="S174" s="309"/>
      <c r="T174" s="309"/>
      <c r="U174" s="309"/>
      <c r="V174" s="309"/>
    </row>
    <row r="175" spans="1:22" ht="20.25">
      <c r="A175" s="309"/>
      <c r="B175" s="309"/>
      <c r="C175" s="309"/>
      <c r="D175" s="309"/>
      <c r="E175" s="309"/>
      <c r="F175" s="309"/>
      <c r="G175" s="309"/>
      <c r="H175" s="309"/>
      <c r="I175" s="309"/>
      <c r="J175" s="311"/>
      <c r="K175" s="309"/>
      <c r="L175" s="309"/>
      <c r="M175" s="311"/>
      <c r="N175" s="309"/>
      <c r="O175" s="309"/>
      <c r="P175" s="311"/>
      <c r="Q175" s="309"/>
      <c r="R175" s="309"/>
      <c r="S175" s="309"/>
      <c r="T175" s="309"/>
      <c r="U175" s="309"/>
      <c r="V175" s="309"/>
    </row>
    <row r="176" spans="1:22" ht="20.25">
      <c r="A176" s="309"/>
      <c r="B176" s="309"/>
      <c r="C176" s="309"/>
      <c r="D176" s="309"/>
      <c r="E176" s="309"/>
      <c r="F176" s="309"/>
      <c r="G176" s="309"/>
      <c r="H176" s="309"/>
      <c r="I176" s="309"/>
      <c r="J176" s="311"/>
      <c r="K176" s="309"/>
      <c r="L176" s="309"/>
      <c r="M176" s="311"/>
      <c r="N176" s="309"/>
      <c r="O176" s="309"/>
      <c r="P176" s="311"/>
      <c r="Q176" s="309"/>
      <c r="R176" s="309"/>
      <c r="S176" s="309"/>
      <c r="T176" s="309"/>
      <c r="U176" s="309"/>
      <c r="V176" s="309"/>
    </row>
    <row r="177" spans="1:22" ht="20.25">
      <c r="A177" s="309"/>
      <c r="B177" s="309"/>
      <c r="C177" s="309"/>
      <c r="D177" s="309"/>
      <c r="E177" s="309"/>
      <c r="F177" s="309"/>
      <c r="G177" s="309"/>
      <c r="H177" s="309"/>
      <c r="I177" s="309"/>
      <c r="J177" s="311"/>
      <c r="K177" s="309"/>
      <c r="L177" s="309"/>
      <c r="M177" s="311"/>
      <c r="N177" s="309"/>
      <c r="O177" s="309"/>
      <c r="P177" s="311"/>
      <c r="Q177" s="309"/>
      <c r="R177" s="309"/>
      <c r="S177" s="309"/>
      <c r="T177" s="309"/>
      <c r="U177" s="309"/>
      <c r="V177" s="309"/>
    </row>
    <row r="178" spans="1:22" ht="20.25">
      <c r="A178" s="309"/>
      <c r="B178" s="309"/>
      <c r="C178" s="309"/>
      <c r="D178" s="309"/>
      <c r="E178" s="309"/>
      <c r="F178" s="309"/>
      <c r="G178" s="309"/>
      <c r="H178" s="309"/>
      <c r="I178" s="309"/>
      <c r="J178" s="311"/>
      <c r="K178" s="309"/>
      <c r="L178" s="309"/>
      <c r="M178" s="311"/>
      <c r="N178" s="309"/>
      <c r="O178" s="309"/>
      <c r="P178" s="311"/>
      <c r="Q178" s="309"/>
      <c r="R178" s="309"/>
      <c r="S178" s="309"/>
      <c r="T178" s="309"/>
      <c r="U178" s="309"/>
      <c r="V178" s="309"/>
    </row>
    <row r="179" spans="1:22" ht="20.25">
      <c r="A179" s="309"/>
      <c r="B179" s="309"/>
      <c r="C179" s="309"/>
      <c r="D179" s="309"/>
      <c r="E179" s="309"/>
      <c r="F179" s="309"/>
      <c r="G179" s="309"/>
      <c r="H179" s="309"/>
      <c r="I179" s="309"/>
      <c r="J179" s="311"/>
      <c r="K179" s="309"/>
      <c r="L179" s="309"/>
      <c r="M179" s="311"/>
      <c r="N179" s="309"/>
      <c r="O179" s="309"/>
      <c r="P179" s="311"/>
      <c r="Q179" s="309"/>
      <c r="R179" s="309"/>
      <c r="S179" s="309"/>
      <c r="T179" s="309"/>
      <c r="U179" s="309"/>
      <c r="V179" s="309"/>
    </row>
    <row r="180" spans="1:22" ht="20.25">
      <c r="A180" s="309"/>
      <c r="B180" s="309"/>
      <c r="C180" s="309"/>
      <c r="D180" s="309"/>
      <c r="E180" s="309"/>
      <c r="F180" s="309"/>
      <c r="G180" s="309"/>
      <c r="H180" s="309"/>
      <c r="I180" s="309"/>
      <c r="J180" s="311"/>
      <c r="K180" s="309"/>
      <c r="L180" s="309"/>
      <c r="M180" s="311"/>
      <c r="N180" s="309"/>
      <c r="O180" s="309"/>
      <c r="P180" s="311"/>
      <c r="Q180" s="309"/>
      <c r="R180" s="309"/>
      <c r="S180" s="309"/>
      <c r="T180" s="309"/>
      <c r="U180" s="309"/>
      <c r="V180" s="309"/>
    </row>
    <row r="181" spans="1:22" ht="20.25">
      <c r="A181" s="309"/>
      <c r="B181" s="309"/>
      <c r="C181" s="309"/>
      <c r="D181" s="309"/>
      <c r="E181" s="309"/>
      <c r="F181" s="309"/>
      <c r="G181" s="309"/>
      <c r="H181" s="309"/>
      <c r="I181" s="309"/>
      <c r="J181" s="311"/>
      <c r="K181" s="309"/>
      <c r="L181" s="309"/>
      <c r="M181" s="311"/>
      <c r="N181" s="309"/>
      <c r="O181" s="309"/>
      <c r="P181" s="311"/>
      <c r="Q181" s="309"/>
      <c r="R181" s="309"/>
      <c r="S181" s="309"/>
      <c r="T181" s="309"/>
      <c r="U181" s="309"/>
      <c r="V181" s="309"/>
    </row>
    <row r="182" spans="1:22" ht="20.25">
      <c r="A182" s="309"/>
      <c r="B182" s="309"/>
      <c r="C182" s="309"/>
      <c r="D182" s="309"/>
      <c r="E182" s="309"/>
      <c r="F182" s="309"/>
      <c r="G182" s="309"/>
      <c r="H182" s="309"/>
      <c r="I182" s="309"/>
      <c r="J182" s="311"/>
      <c r="K182" s="309"/>
      <c r="L182" s="309"/>
      <c r="M182" s="311"/>
      <c r="N182" s="309"/>
      <c r="O182" s="309"/>
      <c r="P182" s="311"/>
      <c r="Q182" s="309"/>
      <c r="R182" s="309"/>
      <c r="S182" s="309"/>
      <c r="T182" s="309"/>
      <c r="U182" s="309"/>
      <c r="V182" s="309"/>
    </row>
    <row r="183" spans="1:22" ht="20.25">
      <c r="A183" s="309"/>
      <c r="B183" s="309"/>
      <c r="C183" s="309"/>
      <c r="D183" s="309"/>
      <c r="E183" s="309"/>
      <c r="F183" s="309"/>
      <c r="G183" s="309"/>
      <c r="H183" s="309"/>
      <c r="I183" s="309"/>
      <c r="J183" s="311"/>
      <c r="K183" s="309"/>
      <c r="L183" s="309"/>
      <c r="M183" s="311"/>
      <c r="N183" s="309"/>
      <c r="O183" s="309"/>
      <c r="P183" s="311"/>
      <c r="Q183" s="309"/>
      <c r="R183" s="309"/>
      <c r="S183" s="309"/>
      <c r="T183" s="309"/>
      <c r="U183" s="309"/>
      <c r="V183" s="309"/>
    </row>
    <row r="184" spans="1:22" ht="20.25">
      <c r="A184" s="309"/>
      <c r="B184" s="309"/>
      <c r="C184" s="309"/>
      <c r="D184" s="309"/>
      <c r="E184" s="309"/>
      <c r="F184" s="309"/>
      <c r="G184" s="309"/>
      <c r="H184" s="309"/>
      <c r="I184" s="309"/>
      <c r="J184" s="311"/>
      <c r="K184" s="309"/>
      <c r="L184" s="309"/>
      <c r="M184" s="311"/>
      <c r="N184" s="309"/>
      <c r="O184" s="309"/>
      <c r="P184" s="311"/>
      <c r="Q184" s="309"/>
      <c r="R184" s="309"/>
      <c r="S184" s="309"/>
      <c r="T184" s="309"/>
      <c r="U184" s="309"/>
      <c r="V184" s="309"/>
    </row>
    <row r="185" spans="1:22" ht="20.25">
      <c r="A185" s="309"/>
      <c r="B185" s="309"/>
      <c r="C185" s="309"/>
      <c r="D185" s="309"/>
      <c r="E185" s="309"/>
      <c r="F185" s="309"/>
      <c r="G185" s="309"/>
      <c r="H185" s="309"/>
      <c r="I185" s="309"/>
      <c r="J185" s="311"/>
      <c r="K185" s="309"/>
      <c r="L185" s="309"/>
      <c r="M185" s="311"/>
      <c r="N185" s="309"/>
      <c r="O185" s="309"/>
      <c r="P185" s="311"/>
      <c r="Q185" s="309"/>
      <c r="R185" s="309"/>
      <c r="S185" s="309"/>
      <c r="T185" s="309"/>
      <c r="U185" s="309"/>
      <c r="V185" s="309"/>
    </row>
    <row r="186" spans="1:22" ht="20.25">
      <c r="A186" s="309"/>
      <c r="B186" s="309"/>
      <c r="C186" s="309"/>
      <c r="D186" s="309"/>
      <c r="E186" s="309"/>
      <c r="F186" s="309"/>
      <c r="G186" s="309"/>
      <c r="H186" s="309"/>
      <c r="I186" s="309"/>
      <c r="J186" s="311"/>
      <c r="K186" s="309"/>
      <c r="L186" s="309"/>
      <c r="M186" s="311"/>
      <c r="N186" s="309"/>
      <c r="O186" s="309"/>
      <c r="P186" s="311"/>
      <c r="Q186" s="309"/>
      <c r="R186" s="309"/>
      <c r="S186" s="309"/>
      <c r="T186" s="309"/>
      <c r="U186" s="309"/>
      <c r="V186" s="309"/>
    </row>
    <row r="187" spans="1:22" ht="20.25">
      <c r="A187" s="309"/>
      <c r="B187" s="309"/>
      <c r="C187" s="309"/>
      <c r="D187" s="309"/>
      <c r="E187" s="309"/>
      <c r="F187" s="309"/>
      <c r="G187" s="309"/>
      <c r="H187" s="309"/>
      <c r="I187" s="309"/>
      <c r="J187" s="311"/>
      <c r="K187" s="309"/>
      <c r="L187" s="309"/>
      <c r="M187" s="311"/>
      <c r="N187" s="309"/>
      <c r="O187" s="309"/>
      <c r="P187" s="311"/>
      <c r="Q187" s="309"/>
      <c r="R187" s="309"/>
      <c r="S187" s="309"/>
      <c r="T187" s="309"/>
      <c r="U187" s="309"/>
      <c r="V187" s="309"/>
    </row>
    <row r="188" spans="1:22" ht="20.25">
      <c r="A188" s="309"/>
      <c r="B188" s="309"/>
      <c r="C188" s="309"/>
      <c r="D188" s="309"/>
      <c r="E188" s="309"/>
      <c r="F188" s="309"/>
      <c r="G188" s="309"/>
      <c r="H188" s="309"/>
      <c r="I188" s="309"/>
      <c r="J188" s="311"/>
      <c r="K188" s="309"/>
      <c r="L188" s="309"/>
      <c r="M188" s="311"/>
      <c r="N188" s="309"/>
      <c r="O188" s="309"/>
      <c r="P188" s="311"/>
      <c r="Q188" s="309"/>
      <c r="R188" s="309"/>
      <c r="S188" s="309"/>
      <c r="T188" s="309"/>
      <c r="U188" s="309"/>
      <c r="V188" s="309"/>
    </row>
    <row r="189" spans="1:22" ht="20.25">
      <c r="A189" s="309"/>
      <c r="B189" s="309"/>
      <c r="C189" s="309"/>
      <c r="D189" s="309"/>
      <c r="E189" s="309"/>
      <c r="F189" s="309"/>
      <c r="G189" s="309"/>
      <c r="H189" s="309"/>
      <c r="I189" s="309"/>
      <c r="J189" s="311"/>
      <c r="K189" s="309"/>
      <c r="L189" s="309"/>
      <c r="M189" s="311"/>
      <c r="N189" s="309"/>
      <c r="O189" s="309"/>
      <c r="P189" s="311"/>
      <c r="Q189" s="309"/>
      <c r="R189" s="309"/>
      <c r="S189" s="309"/>
      <c r="T189" s="309"/>
      <c r="U189" s="309"/>
      <c r="V189" s="309"/>
    </row>
    <row r="190" spans="1:22" ht="20.25">
      <c r="A190" s="309"/>
      <c r="B190" s="309"/>
      <c r="C190" s="309"/>
      <c r="D190" s="309"/>
      <c r="E190" s="309"/>
      <c r="F190" s="309"/>
      <c r="G190" s="309"/>
      <c r="H190" s="309"/>
      <c r="I190" s="309"/>
      <c r="J190" s="311"/>
      <c r="K190" s="309"/>
      <c r="L190" s="309"/>
      <c r="M190" s="311"/>
      <c r="N190" s="309"/>
      <c r="O190" s="309"/>
      <c r="P190" s="311"/>
      <c r="Q190" s="309"/>
      <c r="R190" s="309"/>
      <c r="S190" s="309"/>
      <c r="T190" s="309"/>
      <c r="U190" s="309"/>
      <c r="V190" s="309"/>
    </row>
    <row r="191" spans="1:22" ht="20.25">
      <c r="A191" s="309"/>
      <c r="B191" s="309"/>
      <c r="C191" s="309"/>
      <c r="D191" s="309"/>
      <c r="E191" s="309"/>
      <c r="F191" s="309"/>
      <c r="G191" s="309"/>
      <c r="H191" s="309"/>
      <c r="I191" s="309"/>
      <c r="J191" s="311"/>
      <c r="K191" s="309"/>
      <c r="L191" s="309"/>
      <c r="M191" s="311"/>
      <c r="N191" s="309"/>
      <c r="O191" s="309"/>
      <c r="P191" s="311"/>
      <c r="Q191" s="309"/>
      <c r="R191" s="309"/>
      <c r="S191" s="309"/>
      <c r="T191" s="309"/>
      <c r="U191" s="309"/>
      <c r="V191" s="309"/>
    </row>
    <row r="192" spans="1:22" ht="20.25">
      <c r="A192" s="309"/>
      <c r="B192" s="309"/>
      <c r="C192" s="309"/>
      <c r="D192" s="309"/>
      <c r="E192" s="309"/>
      <c r="F192" s="309"/>
      <c r="G192" s="309"/>
      <c r="H192" s="309"/>
      <c r="I192" s="309"/>
      <c r="J192" s="311"/>
      <c r="K192" s="309"/>
      <c r="L192" s="309"/>
      <c r="M192" s="311"/>
      <c r="N192" s="309"/>
      <c r="O192" s="309"/>
      <c r="P192" s="311"/>
      <c r="Q192" s="309"/>
      <c r="R192" s="309"/>
      <c r="S192" s="309"/>
      <c r="T192" s="309"/>
      <c r="U192" s="309"/>
      <c r="V192" s="309"/>
    </row>
    <row r="193" spans="1:22" ht="20.25">
      <c r="A193" s="309"/>
      <c r="B193" s="309"/>
      <c r="C193" s="309"/>
      <c r="D193" s="309"/>
      <c r="E193" s="309"/>
      <c r="F193" s="309"/>
      <c r="G193" s="309"/>
      <c r="H193" s="309"/>
      <c r="I193" s="309"/>
      <c r="J193" s="311"/>
      <c r="K193" s="309"/>
      <c r="L193" s="309"/>
      <c r="M193" s="311"/>
      <c r="N193" s="309"/>
      <c r="O193" s="309"/>
      <c r="P193" s="311"/>
      <c r="Q193" s="309"/>
      <c r="R193" s="309"/>
      <c r="S193" s="309"/>
      <c r="T193" s="309"/>
      <c r="U193" s="309"/>
      <c r="V193" s="309"/>
    </row>
    <row r="194" spans="1:22" ht="20.25">
      <c r="A194" s="309"/>
      <c r="B194" s="309"/>
      <c r="C194" s="309"/>
      <c r="D194" s="309"/>
      <c r="E194" s="309"/>
      <c r="F194" s="309"/>
      <c r="G194" s="309"/>
      <c r="H194" s="309"/>
      <c r="I194" s="309"/>
      <c r="J194" s="311"/>
      <c r="K194" s="309"/>
      <c r="L194" s="309"/>
      <c r="M194" s="311"/>
      <c r="N194" s="309"/>
      <c r="O194" s="309"/>
      <c r="P194" s="311"/>
      <c r="Q194" s="309"/>
      <c r="R194" s="309"/>
      <c r="S194" s="309"/>
      <c r="T194" s="309"/>
      <c r="U194" s="309"/>
      <c r="V194" s="309"/>
    </row>
    <row r="195" spans="1:22" ht="20.25">
      <c r="A195" s="309"/>
      <c r="B195" s="309"/>
      <c r="C195" s="309"/>
      <c r="D195" s="309"/>
      <c r="E195" s="309"/>
      <c r="F195" s="309"/>
      <c r="G195" s="309"/>
      <c r="H195" s="309"/>
      <c r="I195" s="309"/>
      <c r="J195" s="311"/>
      <c r="K195" s="309"/>
      <c r="L195" s="309"/>
      <c r="M195" s="311"/>
      <c r="N195" s="309"/>
      <c r="O195" s="309"/>
      <c r="P195" s="311"/>
      <c r="Q195" s="309"/>
      <c r="R195" s="309"/>
      <c r="S195" s="309"/>
      <c r="T195" s="309"/>
      <c r="U195" s="309"/>
      <c r="V195" s="309"/>
    </row>
    <row r="196" spans="1:22" ht="20.25">
      <c r="A196" s="309"/>
      <c r="B196" s="309"/>
      <c r="C196" s="309"/>
      <c r="D196" s="309"/>
      <c r="E196" s="309"/>
      <c r="F196" s="309"/>
      <c r="G196" s="309"/>
      <c r="H196" s="309"/>
      <c r="I196" s="309"/>
      <c r="J196" s="311"/>
      <c r="K196" s="309"/>
      <c r="L196" s="309"/>
      <c r="M196" s="311"/>
      <c r="N196" s="309"/>
      <c r="O196" s="309"/>
      <c r="P196" s="311"/>
      <c r="Q196" s="309"/>
      <c r="R196" s="309"/>
      <c r="S196" s="309"/>
      <c r="T196" s="309"/>
      <c r="U196" s="309"/>
      <c r="V196" s="309"/>
    </row>
    <row r="197" spans="1:22" ht="20.25">
      <c r="A197" s="309"/>
      <c r="B197" s="309"/>
      <c r="C197" s="309"/>
      <c r="D197" s="309"/>
      <c r="E197" s="309"/>
      <c r="F197" s="309"/>
      <c r="G197" s="309"/>
      <c r="H197" s="309"/>
      <c r="I197" s="309"/>
      <c r="J197" s="311"/>
      <c r="K197" s="309"/>
      <c r="L197" s="309"/>
      <c r="M197" s="311"/>
      <c r="N197" s="309"/>
      <c r="O197" s="309"/>
      <c r="P197" s="311"/>
      <c r="Q197" s="309"/>
      <c r="R197" s="309"/>
      <c r="S197" s="309"/>
      <c r="T197" s="309"/>
      <c r="U197" s="309"/>
      <c r="V197" s="309"/>
    </row>
    <row r="198" spans="1:22" ht="20.25">
      <c r="A198" s="309"/>
      <c r="B198" s="309"/>
      <c r="C198" s="309"/>
      <c r="D198" s="309"/>
      <c r="E198" s="309"/>
      <c r="F198" s="309"/>
      <c r="G198" s="309"/>
      <c r="H198" s="309"/>
      <c r="I198" s="309"/>
      <c r="J198" s="311"/>
      <c r="K198" s="309"/>
      <c r="L198" s="309"/>
      <c r="M198" s="311"/>
      <c r="N198" s="309"/>
      <c r="O198" s="309"/>
      <c r="P198" s="311"/>
      <c r="Q198" s="309"/>
      <c r="R198" s="309"/>
      <c r="S198" s="309"/>
      <c r="T198" s="309"/>
      <c r="U198" s="309"/>
      <c r="V198" s="309"/>
    </row>
    <row r="199" spans="1:22" ht="20.25">
      <c r="A199" s="309"/>
      <c r="B199" s="309"/>
      <c r="C199" s="309"/>
      <c r="D199" s="309"/>
      <c r="E199" s="309"/>
      <c r="F199" s="309"/>
      <c r="G199" s="309"/>
      <c r="H199" s="309"/>
      <c r="I199" s="309"/>
      <c r="J199" s="311"/>
      <c r="K199" s="309"/>
      <c r="L199" s="309"/>
      <c r="M199" s="311"/>
      <c r="N199" s="309"/>
      <c r="O199" s="309"/>
      <c r="P199" s="311"/>
      <c r="Q199" s="309"/>
      <c r="R199" s="309"/>
      <c r="S199" s="309"/>
      <c r="T199" s="309"/>
      <c r="U199" s="309"/>
      <c r="V199" s="309"/>
    </row>
    <row r="200" spans="1:22" ht="20.25">
      <c r="A200" s="309"/>
      <c r="B200" s="309"/>
      <c r="C200" s="309"/>
      <c r="D200" s="309"/>
      <c r="E200" s="309"/>
      <c r="F200" s="309"/>
      <c r="G200" s="309"/>
      <c r="H200" s="309"/>
      <c r="I200" s="309"/>
      <c r="J200" s="311"/>
      <c r="K200" s="309"/>
      <c r="L200" s="309"/>
      <c r="M200" s="311"/>
      <c r="N200" s="309"/>
      <c r="O200" s="309"/>
      <c r="P200" s="311"/>
      <c r="Q200" s="309"/>
      <c r="R200" s="309"/>
      <c r="S200" s="309"/>
      <c r="T200" s="309"/>
      <c r="U200" s="309"/>
      <c r="V200" s="309"/>
    </row>
    <row r="201" spans="1:22" ht="20.25">
      <c r="A201" s="309"/>
      <c r="B201" s="309"/>
      <c r="C201" s="309"/>
      <c r="D201" s="309"/>
      <c r="E201" s="309"/>
      <c r="F201" s="309"/>
      <c r="G201" s="309"/>
      <c r="H201" s="309"/>
      <c r="I201" s="309"/>
      <c r="J201" s="311"/>
      <c r="K201" s="309"/>
      <c r="L201" s="309"/>
      <c r="M201" s="311"/>
      <c r="N201" s="309"/>
      <c r="O201" s="309"/>
      <c r="P201" s="311"/>
      <c r="Q201" s="309"/>
      <c r="R201" s="309"/>
      <c r="S201" s="309"/>
      <c r="T201" s="309"/>
      <c r="U201" s="309"/>
      <c r="V201" s="309"/>
    </row>
  </sheetData>
  <sheetProtection/>
  <mergeCells count="24">
    <mergeCell ref="A3:A4"/>
    <mergeCell ref="B3:B4"/>
    <mergeCell ref="C3:C4"/>
    <mergeCell ref="D3:F3"/>
    <mergeCell ref="G3:G4"/>
    <mergeCell ref="H3:J3"/>
    <mergeCell ref="K3:M3"/>
    <mergeCell ref="N3:P3"/>
    <mergeCell ref="Q3:S3"/>
    <mergeCell ref="T3:T4"/>
    <mergeCell ref="U3:U4"/>
    <mergeCell ref="V3:V4"/>
    <mergeCell ref="A24:A25"/>
    <mergeCell ref="B24:B25"/>
    <mergeCell ref="C24:C25"/>
    <mergeCell ref="D24:F24"/>
    <mergeCell ref="G24:G25"/>
    <mergeCell ref="H24:J24"/>
    <mergeCell ref="K24:M24"/>
    <mergeCell ref="N24:P24"/>
    <mergeCell ref="Q24:S24"/>
    <mergeCell ref="T24:T25"/>
    <mergeCell ref="U24:U25"/>
    <mergeCell ref="V24:V2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18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23" width="8.8515625" style="366" customWidth="1"/>
  </cols>
  <sheetData>
    <row r="1" s="233" customFormat="1" ht="23.25">
      <c r="G1" s="234" t="s">
        <v>1522</v>
      </c>
    </row>
    <row r="2" spans="1:23" s="315" customFormat="1" ht="19.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</row>
    <row r="3" spans="1:24" ht="17.25">
      <c r="A3" s="442" t="s">
        <v>196</v>
      </c>
      <c r="B3" s="442" t="s">
        <v>1625</v>
      </c>
      <c r="C3" s="442" t="s">
        <v>655</v>
      </c>
      <c r="D3" s="441" t="s">
        <v>1523</v>
      </c>
      <c r="E3" s="441"/>
      <c r="F3" s="441"/>
      <c r="G3" s="449" t="s">
        <v>976</v>
      </c>
      <c r="H3" s="446" t="s">
        <v>456</v>
      </c>
      <c r="I3" s="446"/>
      <c r="J3" s="446"/>
      <c r="K3" s="446" t="s">
        <v>539</v>
      </c>
      <c r="L3" s="446"/>
      <c r="M3" s="446"/>
      <c r="N3" s="446" t="s">
        <v>540</v>
      </c>
      <c r="O3" s="446"/>
      <c r="P3" s="446"/>
      <c r="Q3" s="446" t="s">
        <v>541</v>
      </c>
      <c r="R3" s="446"/>
      <c r="S3" s="446"/>
      <c r="T3" s="447" t="s">
        <v>484</v>
      </c>
      <c r="U3" s="442" t="s">
        <v>253</v>
      </c>
      <c r="V3" s="442" t="s">
        <v>659</v>
      </c>
      <c r="W3" s="317" t="s">
        <v>1626</v>
      </c>
      <c r="X3">
        <v>3094596</v>
      </c>
    </row>
    <row r="4" spans="1:24" ht="17.25">
      <c r="A4" s="443"/>
      <c r="B4" s="443"/>
      <c r="C4" s="443"/>
      <c r="D4" s="284" t="s">
        <v>1581</v>
      </c>
      <c r="E4" s="285" t="s">
        <v>1582</v>
      </c>
      <c r="F4" s="318" t="s">
        <v>740</v>
      </c>
      <c r="G4" s="450"/>
      <c r="H4" s="319" t="s">
        <v>1525</v>
      </c>
      <c r="I4" s="319" t="s">
        <v>1627</v>
      </c>
      <c r="J4" s="316" t="s">
        <v>886</v>
      </c>
      <c r="K4" s="319" t="s">
        <v>1525</v>
      </c>
      <c r="L4" s="319" t="s">
        <v>1627</v>
      </c>
      <c r="M4" s="316" t="s">
        <v>886</v>
      </c>
      <c r="N4" s="319" t="s">
        <v>1525</v>
      </c>
      <c r="O4" s="319" t="s">
        <v>1627</v>
      </c>
      <c r="P4" s="316" t="s">
        <v>886</v>
      </c>
      <c r="Q4" s="319" t="s">
        <v>1525</v>
      </c>
      <c r="R4" s="319" t="s">
        <v>1627</v>
      </c>
      <c r="S4" s="316" t="s">
        <v>886</v>
      </c>
      <c r="T4" s="448"/>
      <c r="U4" s="443"/>
      <c r="V4" s="443"/>
      <c r="W4" s="320" t="s">
        <v>663</v>
      </c>
      <c r="X4">
        <v>1490973</v>
      </c>
    </row>
    <row r="5" spans="1:24" ht="20.25">
      <c r="A5" s="249">
        <v>1</v>
      </c>
      <c r="B5" s="290" t="s">
        <v>1628</v>
      </c>
      <c r="C5" s="249" t="s">
        <v>1629</v>
      </c>
      <c r="D5" s="292">
        <v>0</v>
      </c>
      <c r="E5" s="293">
        <v>4</v>
      </c>
      <c r="F5" s="321">
        <v>10</v>
      </c>
      <c r="G5" s="249"/>
      <c r="H5" s="294">
        <v>3</v>
      </c>
      <c r="I5" s="294">
        <v>15000</v>
      </c>
      <c r="J5" s="295"/>
      <c r="K5" s="294">
        <v>3</v>
      </c>
      <c r="L5" s="294">
        <v>15000</v>
      </c>
      <c r="M5" s="295"/>
      <c r="N5" s="294">
        <v>3</v>
      </c>
      <c r="O5" s="294">
        <v>15000</v>
      </c>
      <c r="P5" s="295"/>
      <c r="Q5" s="294">
        <v>3</v>
      </c>
      <c r="R5" s="294">
        <v>15000</v>
      </c>
      <c r="S5" s="295"/>
      <c r="T5" s="292">
        <v>12</v>
      </c>
      <c r="U5" s="308">
        <v>5000</v>
      </c>
      <c r="V5" s="322">
        <v>60000</v>
      </c>
      <c r="W5" s="298"/>
      <c r="X5">
        <v>349740</v>
      </c>
    </row>
    <row r="6" spans="1:24" ht="20.25">
      <c r="A6" s="249">
        <v>2</v>
      </c>
      <c r="B6" s="290" t="s">
        <v>1630</v>
      </c>
      <c r="C6" s="249" t="s">
        <v>1629</v>
      </c>
      <c r="D6" s="292">
        <v>0</v>
      </c>
      <c r="E6" s="293">
        <v>4</v>
      </c>
      <c r="F6" s="321">
        <v>9</v>
      </c>
      <c r="G6" s="249"/>
      <c r="H6" s="294">
        <v>3</v>
      </c>
      <c r="I6" s="294">
        <v>6000</v>
      </c>
      <c r="J6" s="295"/>
      <c r="K6" s="294">
        <v>3</v>
      </c>
      <c r="L6" s="294">
        <v>6000</v>
      </c>
      <c r="M6" s="295"/>
      <c r="N6" s="294">
        <v>3</v>
      </c>
      <c r="O6" s="294">
        <v>6000</v>
      </c>
      <c r="P6" s="295"/>
      <c r="Q6" s="294">
        <v>3</v>
      </c>
      <c r="R6" s="294">
        <v>6000</v>
      </c>
      <c r="S6" s="295"/>
      <c r="T6" s="292">
        <v>12</v>
      </c>
      <c r="U6" s="308">
        <v>2000</v>
      </c>
      <c r="V6" s="322">
        <v>24000</v>
      </c>
      <c r="W6" s="298"/>
      <c r="X6" s="323">
        <f>SUM(X3:X5)</f>
        <v>4935309</v>
      </c>
    </row>
    <row r="7" spans="1:23" ht="20.25">
      <c r="A7" s="249">
        <v>3</v>
      </c>
      <c r="B7" s="290" t="s">
        <v>1631</v>
      </c>
      <c r="C7" s="249" t="s">
        <v>1632</v>
      </c>
      <c r="D7" s="292"/>
      <c r="E7" s="293">
        <v>8</v>
      </c>
      <c r="F7" s="321">
        <v>7</v>
      </c>
      <c r="G7" s="249"/>
      <c r="H7" s="294">
        <v>2</v>
      </c>
      <c r="I7" s="294">
        <v>3000</v>
      </c>
      <c r="J7" s="295"/>
      <c r="K7" s="294">
        <v>2</v>
      </c>
      <c r="L7" s="294">
        <v>3000</v>
      </c>
      <c r="M7" s="295"/>
      <c r="N7" s="294">
        <v>2</v>
      </c>
      <c r="O7" s="294">
        <v>3000</v>
      </c>
      <c r="P7" s="295"/>
      <c r="Q7" s="294">
        <v>2</v>
      </c>
      <c r="R7" s="294">
        <v>3000</v>
      </c>
      <c r="S7" s="295"/>
      <c r="T7" s="292">
        <v>8</v>
      </c>
      <c r="U7" s="308">
        <v>1500</v>
      </c>
      <c r="V7" s="322">
        <v>12000</v>
      </c>
      <c r="W7" s="298"/>
    </row>
    <row r="8" spans="1:23" ht="20.25">
      <c r="A8" s="249">
        <v>4</v>
      </c>
      <c r="B8" s="290" t="s">
        <v>1633</v>
      </c>
      <c r="C8" s="249" t="s">
        <v>1634</v>
      </c>
      <c r="D8" s="292">
        <v>0</v>
      </c>
      <c r="E8" s="293">
        <v>1</v>
      </c>
      <c r="F8" s="321">
        <v>3</v>
      </c>
      <c r="G8" s="249"/>
      <c r="H8" s="294"/>
      <c r="I8" s="294"/>
      <c r="J8" s="295"/>
      <c r="K8" s="294">
        <v>1</v>
      </c>
      <c r="L8" s="294">
        <v>2000</v>
      </c>
      <c r="M8" s="295"/>
      <c r="N8" s="294"/>
      <c r="O8" s="324"/>
      <c r="P8" s="295"/>
      <c r="Q8" s="294">
        <v>1</v>
      </c>
      <c r="R8" s="294">
        <v>2000</v>
      </c>
      <c r="S8" s="295"/>
      <c r="T8" s="292">
        <v>2</v>
      </c>
      <c r="U8" s="325">
        <v>2000</v>
      </c>
      <c r="V8" s="322">
        <v>4000</v>
      </c>
      <c r="W8" s="298"/>
    </row>
    <row r="9" spans="1:25" ht="20.25">
      <c r="A9" s="249">
        <v>5</v>
      </c>
      <c r="B9" s="290" t="s">
        <v>1635</v>
      </c>
      <c r="C9" s="249" t="s">
        <v>1636</v>
      </c>
      <c r="D9" s="292">
        <v>2</v>
      </c>
      <c r="E9" s="293">
        <v>2</v>
      </c>
      <c r="F9" s="321">
        <v>6</v>
      </c>
      <c r="G9" s="249"/>
      <c r="H9" s="294"/>
      <c r="I9" s="294"/>
      <c r="J9" s="295"/>
      <c r="K9" s="294">
        <v>2</v>
      </c>
      <c r="L9" s="294">
        <v>2400</v>
      </c>
      <c r="M9" s="295"/>
      <c r="N9" s="294">
        <v>2</v>
      </c>
      <c r="O9" s="294">
        <v>2400</v>
      </c>
      <c r="P9" s="295"/>
      <c r="Q9" s="294">
        <v>2</v>
      </c>
      <c r="R9" s="294">
        <v>2400</v>
      </c>
      <c r="S9" s="295"/>
      <c r="T9" s="292">
        <v>6</v>
      </c>
      <c r="U9" s="308">
        <v>1200</v>
      </c>
      <c r="V9" s="322">
        <v>7200</v>
      </c>
      <c r="W9" s="298"/>
      <c r="Y9" s="326"/>
    </row>
    <row r="10" spans="1:23" ht="20.25">
      <c r="A10" s="249">
        <v>6</v>
      </c>
      <c r="B10" s="290" t="s">
        <v>1637</v>
      </c>
      <c r="C10" s="249" t="s">
        <v>1638</v>
      </c>
      <c r="D10" s="292">
        <v>63</v>
      </c>
      <c r="E10" s="293">
        <v>74</v>
      </c>
      <c r="F10" s="321">
        <v>50</v>
      </c>
      <c r="G10" s="249"/>
      <c r="H10" s="294">
        <v>15</v>
      </c>
      <c r="I10" s="294">
        <v>25500</v>
      </c>
      <c r="J10" s="295"/>
      <c r="K10" s="294">
        <v>15</v>
      </c>
      <c r="L10" s="294">
        <v>25500</v>
      </c>
      <c r="M10" s="295"/>
      <c r="N10" s="294">
        <v>12</v>
      </c>
      <c r="O10" s="327">
        <v>20400</v>
      </c>
      <c r="P10" s="295"/>
      <c r="Q10" s="294">
        <v>12</v>
      </c>
      <c r="R10" s="294">
        <v>20400</v>
      </c>
      <c r="S10" s="295"/>
      <c r="T10" s="292">
        <v>54</v>
      </c>
      <c r="U10" s="308">
        <v>1700</v>
      </c>
      <c r="V10" s="322">
        <v>91800</v>
      </c>
      <c r="W10" s="298"/>
    </row>
    <row r="11" spans="1:23" ht="20.25">
      <c r="A11" s="249">
        <v>7</v>
      </c>
      <c r="B11" s="290" t="s">
        <v>1639</v>
      </c>
      <c r="C11" s="249" t="s">
        <v>1640</v>
      </c>
      <c r="D11" s="292">
        <v>42</v>
      </c>
      <c r="E11" s="293">
        <v>46</v>
      </c>
      <c r="F11" s="321">
        <v>32</v>
      </c>
      <c r="G11" s="249"/>
      <c r="H11" s="294">
        <v>10</v>
      </c>
      <c r="I11" s="294">
        <v>23000</v>
      </c>
      <c r="J11" s="295"/>
      <c r="K11" s="294">
        <v>10</v>
      </c>
      <c r="L11" s="294">
        <v>23000</v>
      </c>
      <c r="M11" s="295"/>
      <c r="N11" s="294">
        <v>8</v>
      </c>
      <c r="O11" s="327">
        <v>18400</v>
      </c>
      <c r="P11" s="295"/>
      <c r="Q11" s="294">
        <v>8</v>
      </c>
      <c r="R11" s="327">
        <v>18400</v>
      </c>
      <c r="S11" s="295"/>
      <c r="T11" s="292">
        <v>36</v>
      </c>
      <c r="U11" s="308">
        <v>2300</v>
      </c>
      <c r="V11" s="322">
        <v>82800</v>
      </c>
      <c r="W11" s="298"/>
    </row>
    <row r="12" spans="1:23" ht="20.25">
      <c r="A12" s="249">
        <v>8</v>
      </c>
      <c r="B12" s="290" t="s">
        <v>1641</v>
      </c>
      <c r="C12" s="249" t="s">
        <v>1642</v>
      </c>
      <c r="D12" s="292">
        <v>33</v>
      </c>
      <c r="E12" s="293">
        <v>37</v>
      </c>
      <c r="F12" s="321">
        <v>26</v>
      </c>
      <c r="G12" s="249"/>
      <c r="H12" s="294">
        <v>7</v>
      </c>
      <c r="I12" s="294">
        <v>32200</v>
      </c>
      <c r="J12" s="295"/>
      <c r="K12" s="294">
        <v>7</v>
      </c>
      <c r="L12" s="294">
        <v>32200</v>
      </c>
      <c r="M12" s="295"/>
      <c r="N12" s="294">
        <v>7</v>
      </c>
      <c r="O12" s="294">
        <v>32200</v>
      </c>
      <c r="P12" s="295"/>
      <c r="Q12" s="294">
        <v>7</v>
      </c>
      <c r="R12" s="294">
        <v>32200</v>
      </c>
      <c r="S12" s="295"/>
      <c r="T12" s="292">
        <v>28</v>
      </c>
      <c r="U12" s="308">
        <v>4600</v>
      </c>
      <c r="V12" s="322">
        <v>128800</v>
      </c>
      <c r="W12" s="298"/>
    </row>
    <row r="13" spans="1:23" ht="20.25">
      <c r="A13" s="249">
        <v>9</v>
      </c>
      <c r="B13" s="290" t="s">
        <v>1643</v>
      </c>
      <c r="C13" s="249" t="s">
        <v>1640</v>
      </c>
      <c r="D13" s="292">
        <v>18</v>
      </c>
      <c r="E13" s="293">
        <v>15</v>
      </c>
      <c r="F13" s="321">
        <v>11</v>
      </c>
      <c r="G13" s="249"/>
      <c r="H13" s="294">
        <v>3</v>
      </c>
      <c r="I13" s="294">
        <v>8700</v>
      </c>
      <c r="J13" s="295"/>
      <c r="K13" s="294">
        <v>3</v>
      </c>
      <c r="L13" s="294">
        <v>8700</v>
      </c>
      <c r="M13" s="295"/>
      <c r="N13" s="294">
        <v>3</v>
      </c>
      <c r="O13" s="294">
        <v>8700</v>
      </c>
      <c r="P13" s="295"/>
      <c r="Q13" s="294">
        <v>3</v>
      </c>
      <c r="R13" s="294">
        <v>8700</v>
      </c>
      <c r="S13" s="295"/>
      <c r="T13" s="292">
        <v>12</v>
      </c>
      <c r="U13" s="308">
        <v>2900</v>
      </c>
      <c r="V13" s="322">
        <v>34800</v>
      </c>
      <c r="W13" s="298"/>
    </row>
    <row r="14" spans="1:23" ht="20.25">
      <c r="A14" s="249">
        <v>10</v>
      </c>
      <c r="B14" s="290" t="s">
        <v>1644</v>
      </c>
      <c r="C14" s="249" t="s">
        <v>1645</v>
      </c>
      <c r="D14" s="292">
        <v>21</v>
      </c>
      <c r="E14" s="293">
        <v>39</v>
      </c>
      <c r="F14" s="321">
        <v>23</v>
      </c>
      <c r="G14" s="249"/>
      <c r="H14" s="294">
        <v>7</v>
      </c>
      <c r="I14" s="294">
        <v>30100</v>
      </c>
      <c r="J14" s="295"/>
      <c r="K14" s="294">
        <v>7</v>
      </c>
      <c r="L14" s="294">
        <v>30100</v>
      </c>
      <c r="M14" s="295"/>
      <c r="N14" s="294">
        <v>6</v>
      </c>
      <c r="O14" s="327">
        <v>25800</v>
      </c>
      <c r="P14" s="295"/>
      <c r="Q14" s="294">
        <v>6</v>
      </c>
      <c r="R14" s="327">
        <v>25800</v>
      </c>
      <c r="S14" s="295"/>
      <c r="T14" s="292">
        <v>26</v>
      </c>
      <c r="U14" s="308">
        <v>4300</v>
      </c>
      <c r="V14" s="322">
        <v>111800</v>
      </c>
      <c r="W14" s="298"/>
    </row>
    <row r="15" spans="1:23" ht="20.25">
      <c r="A15" s="249">
        <v>11</v>
      </c>
      <c r="B15" s="290" t="s">
        <v>1646</v>
      </c>
      <c r="C15" s="249" t="s">
        <v>1647</v>
      </c>
      <c r="D15" s="292">
        <v>12</v>
      </c>
      <c r="E15" s="293">
        <v>11</v>
      </c>
      <c r="F15" s="321">
        <v>12</v>
      </c>
      <c r="G15" s="249"/>
      <c r="H15" s="294">
        <v>3</v>
      </c>
      <c r="I15" s="294">
        <v>0</v>
      </c>
      <c r="J15" s="295"/>
      <c r="K15" s="294">
        <v>3</v>
      </c>
      <c r="L15" s="294">
        <v>0</v>
      </c>
      <c r="M15" s="295"/>
      <c r="N15" s="294">
        <v>3</v>
      </c>
      <c r="O15" s="294">
        <v>0</v>
      </c>
      <c r="P15" s="295"/>
      <c r="Q15" s="294">
        <v>3</v>
      </c>
      <c r="R15" s="294">
        <v>0</v>
      </c>
      <c r="S15" s="295"/>
      <c r="T15" s="292">
        <v>12</v>
      </c>
      <c r="U15" s="308">
        <v>0</v>
      </c>
      <c r="V15" s="322">
        <v>0</v>
      </c>
      <c r="W15" s="298"/>
    </row>
    <row r="16" spans="1:23" ht="20.25">
      <c r="A16" s="249">
        <v>12</v>
      </c>
      <c r="B16" s="290" t="s">
        <v>1648</v>
      </c>
      <c r="C16" s="249" t="s">
        <v>1642</v>
      </c>
      <c r="D16" s="292">
        <v>0</v>
      </c>
      <c r="E16" s="293">
        <v>0</v>
      </c>
      <c r="F16" s="321">
        <v>3</v>
      </c>
      <c r="G16" s="249"/>
      <c r="H16" s="294"/>
      <c r="I16" s="294"/>
      <c r="J16" s="295"/>
      <c r="K16" s="294"/>
      <c r="L16" s="294"/>
      <c r="M16" s="295"/>
      <c r="N16" s="294">
        <v>2</v>
      </c>
      <c r="O16" s="327">
        <v>5000</v>
      </c>
      <c r="P16" s="295"/>
      <c r="Q16" s="294"/>
      <c r="R16" s="294"/>
      <c r="S16" s="295"/>
      <c r="T16" s="292">
        <v>2</v>
      </c>
      <c r="U16" s="325">
        <v>2500</v>
      </c>
      <c r="V16" s="322">
        <v>5000</v>
      </c>
      <c r="W16" s="298"/>
    </row>
    <row r="17" spans="1:23" ht="20.25">
      <c r="A17" s="249">
        <v>13</v>
      </c>
      <c r="B17" s="290" t="s">
        <v>1649</v>
      </c>
      <c r="C17" s="249" t="s">
        <v>1650</v>
      </c>
      <c r="D17" s="292">
        <v>8</v>
      </c>
      <c r="E17" s="293">
        <v>8</v>
      </c>
      <c r="F17" s="321">
        <v>11</v>
      </c>
      <c r="G17" s="249"/>
      <c r="H17" s="294">
        <v>3</v>
      </c>
      <c r="I17" s="294">
        <v>5400</v>
      </c>
      <c r="J17" s="295"/>
      <c r="K17" s="294">
        <v>3</v>
      </c>
      <c r="L17" s="294">
        <v>5400</v>
      </c>
      <c r="M17" s="295"/>
      <c r="N17" s="294">
        <v>3</v>
      </c>
      <c r="O17" s="294">
        <v>5400</v>
      </c>
      <c r="P17" s="295"/>
      <c r="Q17" s="294">
        <v>3</v>
      </c>
      <c r="R17" s="294">
        <v>5400</v>
      </c>
      <c r="S17" s="295"/>
      <c r="T17" s="292">
        <v>12</v>
      </c>
      <c r="U17" s="325">
        <v>1800</v>
      </c>
      <c r="V17" s="322">
        <v>21600</v>
      </c>
      <c r="W17" s="298"/>
    </row>
    <row r="18" spans="1:23" ht="20.25">
      <c r="A18" s="249">
        <v>14</v>
      </c>
      <c r="B18" s="290" t="s">
        <v>1651</v>
      </c>
      <c r="C18" s="249" t="s">
        <v>1652</v>
      </c>
      <c r="D18" s="292">
        <v>20</v>
      </c>
      <c r="E18" s="293">
        <v>35</v>
      </c>
      <c r="F18" s="321">
        <v>40</v>
      </c>
      <c r="G18" s="249"/>
      <c r="H18" s="294"/>
      <c r="I18" s="294"/>
      <c r="J18" s="295"/>
      <c r="K18" s="294">
        <v>20</v>
      </c>
      <c r="L18" s="294">
        <v>1600</v>
      </c>
      <c r="M18" s="295"/>
      <c r="N18" s="294"/>
      <c r="O18" s="324"/>
      <c r="P18" s="295"/>
      <c r="Q18" s="294">
        <v>20</v>
      </c>
      <c r="R18" s="294">
        <v>1600</v>
      </c>
      <c r="S18" s="295"/>
      <c r="T18" s="292">
        <v>40</v>
      </c>
      <c r="U18" s="325">
        <v>80</v>
      </c>
      <c r="V18" s="322">
        <v>3200</v>
      </c>
      <c r="W18" s="298"/>
    </row>
    <row r="19" spans="1:23" ht="20.25">
      <c r="A19" s="249">
        <v>15</v>
      </c>
      <c r="B19" s="290" t="s">
        <v>1653</v>
      </c>
      <c r="C19" s="249" t="s">
        <v>1652</v>
      </c>
      <c r="D19" s="292">
        <v>20</v>
      </c>
      <c r="E19" s="293">
        <v>35</v>
      </c>
      <c r="F19" s="321">
        <v>40</v>
      </c>
      <c r="G19" s="249"/>
      <c r="H19" s="294"/>
      <c r="I19" s="294"/>
      <c r="J19" s="295"/>
      <c r="K19" s="294">
        <v>20</v>
      </c>
      <c r="L19" s="294">
        <v>1600</v>
      </c>
      <c r="M19" s="295"/>
      <c r="N19" s="294"/>
      <c r="O19" s="324"/>
      <c r="P19" s="295"/>
      <c r="Q19" s="294">
        <v>20</v>
      </c>
      <c r="R19" s="294">
        <v>1600</v>
      </c>
      <c r="S19" s="295"/>
      <c r="T19" s="292">
        <v>40</v>
      </c>
      <c r="U19" s="325">
        <v>80</v>
      </c>
      <c r="V19" s="322">
        <v>3200</v>
      </c>
      <c r="W19" s="298"/>
    </row>
    <row r="20" spans="1:23" ht="20.25">
      <c r="A20" s="249">
        <v>16</v>
      </c>
      <c r="B20" s="290" t="s">
        <v>1654</v>
      </c>
      <c r="C20" s="249" t="s">
        <v>1652</v>
      </c>
      <c r="D20" s="292">
        <v>10</v>
      </c>
      <c r="E20" s="293">
        <v>30</v>
      </c>
      <c r="F20" s="321">
        <v>20</v>
      </c>
      <c r="G20" s="249"/>
      <c r="H20" s="294"/>
      <c r="I20" s="294"/>
      <c r="J20" s="295"/>
      <c r="K20" s="294">
        <v>10</v>
      </c>
      <c r="L20" s="294">
        <v>2000</v>
      </c>
      <c r="M20" s="295"/>
      <c r="N20" s="294"/>
      <c r="O20" s="324"/>
      <c r="P20" s="295"/>
      <c r="Q20" s="294">
        <v>10</v>
      </c>
      <c r="R20" s="294">
        <v>2000</v>
      </c>
      <c r="S20" s="295"/>
      <c r="T20" s="292">
        <v>20</v>
      </c>
      <c r="U20" s="325">
        <v>200</v>
      </c>
      <c r="V20" s="322">
        <v>4000</v>
      </c>
      <c r="W20" s="298"/>
    </row>
    <row r="21" spans="1:23" ht="20.25">
      <c r="A21" s="249">
        <v>17</v>
      </c>
      <c r="B21" s="290" t="s">
        <v>1655</v>
      </c>
      <c r="C21" s="249" t="s">
        <v>1656</v>
      </c>
      <c r="D21" s="292">
        <v>4</v>
      </c>
      <c r="E21" s="293">
        <v>4</v>
      </c>
      <c r="F21" s="321">
        <v>5</v>
      </c>
      <c r="G21" s="249"/>
      <c r="H21" s="294"/>
      <c r="I21" s="294"/>
      <c r="J21" s="295"/>
      <c r="K21" s="294">
        <v>5</v>
      </c>
      <c r="L21" s="294">
        <v>500</v>
      </c>
      <c r="M21" s="295"/>
      <c r="N21" s="294"/>
      <c r="O21" s="324"/>
      <c r="P21" s="295"/>
      <c r="Q21" s="294">
        <v>5</v>
      </c>
      <c r="R21" s="294">
        <v>500</v>
      </c>
      <c r="S21" s="295"/>
      <c r="T21" s="292">
        <v>10</v>
      </c>
      <c r="U21" s="325">
        <v>100</v>
      </c>
      <c r="V21" s="322">
        <v>1000</v>
      </c>
      <c r="W21" s="298"/>
    </row>
    <row r="22" spans="1:23" ht="20.25">
      <c r="A22" s="249">
        <v>18</v>
      </c>
      <c r="B22" s="290" t="s">
        <v>1657</v>
      </c>
      <c r="C22" s="249" t="s">
        <v>1315</v>
      </c>
      <c r="D22" s="292">
        <v>6</v>
      </c>
      <c r="E22" s="293">
        <v>4</v>
      </c>
      <c r="F22" s="321">
        <v>5</v>
      </c>
      <c r="G22" s="249"/>
      <c r="H22" s="294"/>
      <c r="I22" s="294"/>
      <c r="J22" s="295"/>
      <c r="K22" s="294">
        <v>5</v>
      </c>
      <c r="L22" s="294">
        <v>500</v>
      </c>
      <c r="M22" s="295"/>
      <c r="N22" s="294"/>
      <c r="O22" s="324"/>
      <c r="P22" s="295"/>
      <c r="Q22" s="294">
        <v>5</v>
      </c>
      <c r="R22" s="294">
        <v>500</v>
      </c>
      <c r="S22" s="295"/>
      <c r="T22" s="292">
        <v>10</v>
      </c>
      <c r="U22" s="325">
        <v>100</v>
      </c>
      <c r="V22" s="322">
        <v>1000</v>
      </c>
      <c r="W22" s="298"/>
    </row>
    <row r="23" spans="1:23" ht="20.25">
      <c r="A23" s="249">
        <v>19</v>
      </c>
      <c r="B23" s="290" t="s">
        <v>1658</v>
      </c>
      <c r="C23" s="249" t="s">
        <v>1652</v>
      </c>
      <c r="D23" s="292">
        <v>12</v>
      </c>
      <c r="E23" s="293">
        <v>12</v>
      </c>
      <c r="F23" s="321">
        <v>12</v>
      </c>
      <c r="G23" s="249"/>
      <c r="H23" s="294">
        <v>3</v>
      </c>
      <c r="I23" s="294">
        <v>210</v>
      </c>
      <c r="J23" s="295"/>
      <c r="K23" s="294">
        <v>3</v>
      </c>
      <c r="L23" s="294">
        <v>210</v>
      </c>
      <c r="M23" s="295"/>
      <c r="N23" s="294">
        <v>3</v>
      </c>
      <c r="O23" s="294">
        <v>210</v>
      </c>
      <c r="P23" s="295"/>
      <c r="Q23" s="294">
        <v>3</v>
      </c>
      <c r="R23" s="294">
        <v>210</v>
      </c>
      <c r="S23" s="295"/>
      <c r="T23" s="292">
        <v>12</v>
      </c>
      <c r="U23" s="325">
        <v>70</v>
      </c>
      <c r="V23" s="322">
        <v>840</v>
      </c>
      <c r="W23" s="298"/>
    </row>
    <row r="24" spans="1:23" ht="20.25">
      <c r="A24" s="249">
        <v>20</v>
      </c>
      <c r="B24" s="290" t="s">
        <v>1659</v>
      </c>
      <c r="C24" s="249" t="s">
        <v>1652</v>
      </c>
      <c r="D24" s="292">
        <v>12</v>
      </c>
      <c r="E24" s="293">
        <v>12</v>
      </c>
      <c r="F24" s="321">
        <v>12</v>
      </c>
      <c r="G24" s="249"/>
      <c r="H24" s="294">
        <v>3</v>
      </c>
      <c r="I24" s="294">
        <v>180</v>
      </c>
      <c r="J24" s="295"/>
      <c r="K24" s="294">
        <v>3</v>
      </c>
      <c r="L24" s="294">
        <v>180</v>
      </c>
      <c r="M24" s="295"/>
      <c r="N24" s="294">
        <v>3</v>
      </c>
      <c r="O24" s="294">
        <v>180</v>
      </c>
      <c r="P24" s="295"/>
      <c r="Q24" s="294">
        <v>3</v>
      </c>
      <c r="R24" s="294">
        <v>180</v>
      </c>
      <c r="S24" s="295"/>
      <c r="T24" s="292">
        <v>12</v>
      </c>
      <c r="U24" s="325">
        <v>60</v>
      </c>
      <c r="V24" s="322">
        <v>720</v>
      </c>
      <c r="W24" s="298"/>
    </row>
    <row r="25" spans="1:23" ht="20.25">
      <c r="A25" s="249">
        <v>21</v>
      </c>
      <c r="B25" s="290" t="s">
        <v>1660</v>
      </c>
      <c r="C25" s="249" t="s">
        <v>1652</v>
      </c>
      <c r="D25" s="292">
        <v>12</v>
      </c>
      <c r="E25" s="293">
        <v>12</v>
      </c>
      <c r="F25" s="321">
        <v>12</v>
      </c>
      <c r="G25" s="249"/>
      <c r="H25" s="294">
        <v>3</v>
      </c>
      <c r="I25" s="294">
        <v>300</v>
      </c>
      <c r="J25" s="295"/>
      <c r="K25" s="294">
        <v>3</v>
      </c>
      <c r="L25" s="294">
        <v>300</v>
      </c>
      <c r="M25" s="295"/>
      <c r="N25" s="294">
        <v>3</v>
      </c>
      <c r="O25" s="294">
        <v>300</v>
      </c>
      <c r="P25" s="295"/>
      <c r="Q25" s="294">
        <v>3</v>
      </c>
      <c r="R25" s="294">
        <v>300</v>
      </c>
      <c r="S25" s="295"/>
      <c r="T25" s="292">
        <v>12</v>
      </c>
      <c r="U25" s="325">
        <v>100</v>
      </c>
      <c r="V25" s="322">
        <v>1200</v>
      </c>
      <c r="W25" s="298"/>
    </row>
    <row r="26" spans="1:23" ht="20.25">
      <c r="A26" s="249">
        <v>22</v>
      </c>
      <c r="B26" s="290" t="s">
        <v>1661</v>
      </c>
      <c r="C26" s="249" t="s">
        <v>1662</v>
      </c>
      <c r="D26" s="292">
        <v>8</v>
      </c>
      <c r="E26" s="293">
        <v>8</v>
      </c>
      <c r="F26" s="321">
        <v>4</v>
      </c>
      <c r="G26" s="249"/>
      <c r="H26" s="294">
        <v>2</v>
      </c>
      <c r="I26" s="294">
        <v>5000</v>
      </c>
      <c r="J26" s="295"/>
      <c r="K26" s="294">
        <v>2</v>
      </c>
      <c r="L26" s="294">
        <v>5000</v>
      </c>
      <c r="M26" s="295"/>
      <c r="N26" s="294">
        <v>2</v>
      </c>
      <c r="O26" s="294">
        <v>5000</v>
      </c>
      <c r="P26" s="295"/>
      <c r="Q26" s="294">
        <v>2</v>
      </c>
      <c r="R26" s="294">
        <v>5000</v>
      </c>
      <c r="S26" s="295"/>
      <c r="T26" s="292">
        <v>8</v>
      </c>
      <c r="U26" s="325">
        <v>2500</v>
      </c>
      <c r="V26" s="322">
        <v>20000</v>
      </c>
      <c r="W26" s="298"/>
    </row>
    <row r="27" spans="1:23" ht="20.25">
      <c r="A27" s="249">
        <v>23</v>
      </c>
      <c r="B27" s="290" t="s">
        <v>1663</v>
      </c>
      <c r="C27" s="249" t="s">
        <v>1652</v>
      </c>
      <c r="D27" s="292">
        <v>1</v>
      </c>
      <c r="E27" s="293">
        <v>2</v>
      </c>
      <c r="F27" s="321">
        <v>1</v>
      </c>
      <c r="G27" s="249"/>
      <c r="H27" s="294"/>
      <c r="I27" s="294"/>
      <c r="J27" s="295"/>
      <c r="K27" s="294"/>
      <c r="L27" s="294"/>
      <c r="M27" s="295"/>
      <c r="N27" s="294">
        <v>1</v>
      </c>
      <c r="O27" s="327">
        <v>1900</v>
      </c>
      <c r="P27" s="295"/>
      <c r="Q27" s="294"/>
      <c r="R27" s="294"/>
      <c r="S27" s="295"/>
      <c r="T27" s="292">
        <v>1</v>
      </c>
      <c r="U27" s="308">
        <v>1900</v>
      </c>
      <c r="V27" s="322">
        <v>1900</v>
      </c>
      <c r="W27" s="298"/>
    </row>
    <row r="28" spans="1:23" ht="20.25">
      <c r="A28" s="249">
        <v>24</v>
      </c>
      <c r="B28" s="290" t="s">
        <v>1664</v>
      </c>
      <c r="C28" s="249" t="s">
        <v>1665</v>
      </c>
      <c r="D28" s="292">
        <v>3</v>
      </c>
      <c r="E28" s="293">
        <v>2</v>
      </c>
      <c r="F28" s="321">
        <v>2</v>
      </c>
      <c r="G28" s="249"/>
      <c r="H28" s="294"/>
      <c r="I28" s="294"/>
      <c r="J28" s="295"/>
      <c r="K28" s="294">
        <v>4</v>
      </c>
      <c r="L28" s="294">
        <v>1360</v>
      </c>
      <c r="M28" s="295"/>
      <c r="N28" s="294"/>
      <c r="O28" s="324"/>
      <c r="P28" s="295"/>
      <c r="Q28" s="294"/>
      <c r="R28" s="294"/>
      <c r="S28" s="295"/>
      <c r="T28" s="292">
        <v>4</v>
      </c>
      <c r="U28" s="325">
        <v>340</v>
      </c>
      <c r="V28" s="322">
        <v>1360</v>
      </c>
      <c r="W28" s="298"/>
    </row>
    <row r="29" spans="1:23" ht="20.25">
      <c r="A29" s="249">
        <v>25</v>
      </c>
      <c r="B29" s="290" t="s">
        <v>1666</v>
      </c>
      <c r="C29" s="249" t="s">
        <v>1665</v>
      </c>
      <c r="D29" s="292">
        <v>3</v>
      </c>
      <c r="E29" s="293">
        <v>4</v>
      </c>
      <c r="F29" s="321">
        <v>4</v>
      </c>
      <c r="G29" s="249"/>
      <c r="H29" s="294"/>
      <c r="I29" s="294"/>
      <c r="J29" s="295"/>
      <c r="K29" s="294">
        <v>4</v>
      </c>
      <c r="L29" s="294">
        <v>1360</v>
      </c>
      <c r="M29" s="295"/>
      <c r="N29" s="294"/>
      <c r="O29" s="324"/>
      <c r="P29" s="295"/>
      <c r="Q29" s="294"/>
      <c r="R29" s="294"/>
      <c r="S29" s="295"/>
      <c r="T29" s="292">
        <v>4</v>
      </c>
      <c r="U29" s="325">
        <v>340</v>
      </c>
      <c r="V29" s="322">
        <v>1360</v>
      </c>
      <c r="W29" s="298"/>
    </row>
    <row r="30" spans="1:23" ht="20.25">
      <c r="A30" s="249">
        <v>26</v>
      </c>
      <c r="B30" s="290" t="s">
        <v>1667</v>
      </c>
      <c r="C30" s="249" t="s">
        <v>1665</v>
      </c>
      <c r="D30" s="292">
        <v>4</v>
      </c>
      <c r="E30" s="293">
        <v>4</v>
      </c>
      <c r="F30" s="321">
        <v>4</v>
      </c>
      <c r="G30" s="249"/>
      <c r="H30" s="294"/>
      <c r="I30" s="294"/>
      <c r="J30" s="295"/>
      <c r="K30" s="294">
        <v>4</v>
      </c>
      <c r="L30" s="294">
        <v>1360</v>
      </c>
      <c r="M30" s="295"/>
      <c r="N30" s="294"/>
      <c r="O30" s="324"/>
      <c r="P30" s="295"/>
      <c r="Q30" s="294"/>
      <c r="R30" s="294"/>
      <c r="S30" s="295"/>
      <c r="T30" s="292">
        <v>4</v>
      </c>
      <c r="U30" s="325">
        <v>340</v>
      </c>
      <c r="V30" s="322">
        <v>1360</v>
      </c>
      <c r="W30" s="298"/>
    </row>
    <row r="31" spans="1:23" ht="20.25">
      <c r="A31" s="249">
        <v>27</v>
      </c>
      <c r="B31" s="290" t="s">
        <v>1668</v>
      </c>
      <c r="C31" s="249" t="s">
        <v>1665</v>
      </c>
      <c r="D31" s="292">
        <v>3</v>
      </c>
      <c r="E31" s="293">
        <v>4</v>
      </c>
      <c r="F31" s="321">
        <v>4</v>
      </c>
      <c r="G31" s="249"/>
      <c r="H31" s="294"/>
      <c r="I31" s="294"/>
      <c r="J31" s="295"/>
      <c r="K31" s="294">
        <v>4</v>
      </c>
      <c r="L31" s="294">
        <v>1360</v>
      </c>
      <c r="M31" s="295"/>
      <c r="N31" s="294"/>
      <c r="O31" s="324"/>
      <c r="P31" s="295"/>
      <c r="Q31" s="294"/>
      <c r="R31" s="294"/>
      <c r="S31" s="295"/>
      <c r="T31" s="292">
        <v>4</v>
      </c>
      <c r="U31" s="325">
        <v>340</v>
      </c>
      <c r="V31" s="322">
        <v>1360</v>
      </c>
      <c r="W31" s="298"/>
    </row>
    <row r="32" spans="1:23" ht="20.25">
      <c r="A32" s="249">
        <v>28</v>
      </c>
      <c r="B32" s="290" t="s">
        <v>1669</v>
      </c>
      <c r="C32" s="249" t="s">
        <v>1665</v>
      </c>
      <c r="D32" s="292">
        <v>4</v>
      </c>
      <c r="E32" s="293">
        <v>4</v>
      </c>
      <c r="F32" s="321">
        <v>4</v>
      </c>
      <c r="G32" s="249"/>
      <c r="H32" s="294"/>
      <c r="I32" s="294"/>
      <c r="J32" s="295"/>
      <c r="K32" s="294">
        <v>4</v>
      </c>
      <c r="L32" s="294">
        <v>1360</v>
      </c>
      <c r="M32" s="295"/>
      <c r="N32" s="294"/>
      <c r="O32" s="324"/>
      <c r="P32" s="295"/>
      <c r="Q32" s="294"/>
      <c r="R32" s="294"/>
      <c r="S32" s="295"/>
      <c r="T32" s="292">
        <v>4</v>
      </c>
      <c r="U32" s="325">
        <v>340</v>
      </c>
      <c r="V32" s="322">
        <v>1360</v>
      </c>
      <c r="W32" s="298"/>
    </row>
    <row r="33" spans="1:23" ht="20.25">
      <c r="A33" s="249">
        <v>29</v>
      </c>
      <c r="B33" s="290" t="s">
        <v>1670</v>
      </c>
      <c r="C33" s="249" t="s">
        <v>1671</v>
      </c>
      <c r="D33" s="292">
        <v>6</v>
      </c>
      <c r="E33" s="293">
        <v>10</v>
      </c>
      <c r="F33" s="321">
        <v>6</v>
      </c>
      <c r="G33" s="249"/>
      <c r="H33" s="294">
        <v>3</v>
      </c>
      <c r="I33" s="294">
        <v>52368</v>
      </c>
      <c r="J33" s="295"/>
      <c r="K33" s="294"/>
      <c r="L33" s="294"/>
      <c r="M33" s="295"/>
      <c r="N33" s="294">
        <v>3</v>
      </c>
      <c r="O33" s="294">
        <v>52368</v>
      </c>
      <c r="P33" s="295"/>
      <c r="Q33" s="294"/>
      <c r="R33" s="294"/>
      <c r="S33" s="295"/>
      <c r="T33" s="292">
        <v>6</v>
      </c>
      <c r="U33" s="325">
        <v>17456</v>
      </c>
      <c r="V33" s="322">
        <v>104736</v>
      </c>
      <c r="W33" s="298"/>
    </row>
    <row r="34" spans="1:23" ht="20.25">
      <c r="A34" s="249">
        <v>30</v>
      </c>
      <c r="B34" s="290" t="s">
        <v>1672</v>
      </c>
      <c r="C34" s="249" t="s">
        <v>1673</v>
      </c>
      <c r="D34" s="292">
        <v>10</v>
      </c>
      <c r="E34" s="293">
        <v>12</v>
      </c>
      <c r="F34" s="321">
        <v>12</v>
      </c>
      <c r="G34" s="249"/>
      <c r="H34" s="294">
        <v>4</v>
      </c>
      <c r="I34" s="294">
        <v>4800</v>
      </c>
      <c r="J34" s="295"/>
      <c r="K34" s="294">
        <v>4</v>
      </c>
      <c r="L34" s="294">
        <v>4800</v>
      </c>
      <c r="M34" s="295"/>
      <c r="N34" s="294">
        <v>4</v>
      </c>
      <c r="O34" s="294">
        <v>4800</v>
      </c>
      <c r="P34" s="295"/>
      <c r="Q34" s="294">
        <v>4</v>
      </c>
      <c r="R34" s="294">
        <v>4800</v>
      </c>
      <c r="S34" s="295"/>
      <c r="T34" s="292">
        <v>12</v>
      </c>
      <c r="U34" s="308">
        <v>1200</v>
      </c>
      <c r="V34" s="322">
        <v>14400</v>
      </c>
      <c r="W34" s="298"/>
    </row>
    <row r="35" spans="1:23" ht="20.25">
      <c r="A35" s="249">
        <v>31</v>
      </c>
      <c r="B35" s="290" t="s">
        <v>1674</v>
      </c>
      <c r="C35" s="249" t="s">
        <v>1675</v>
      </c>
      <c r="D35" s="292">
        <v>8</v>
      </c>
      <c r="E35" s="293">
        <v>8</v>
      </c>
      <c r="F35" s="321">
        <v>8</v>
      </c>
      <c r="G35" s="249"/>
      <c r="H35" s="294">
        <v>2</v>
      </c>
      <c r="I35" s="294">
        <v>19600</v>
      </c>
      <c r="J35" s="295"/>
      <c r="K35" s="294">
        <v>2</v>
      </c>
      <c r="L35" s="294">
        <v>19600</v>
      </c>
      <c r="M35" s="295"/>
      <c r="N35" s="294">
        <v>2</v>
      </c>
      <c r="O35" s="294">
        <v>19600</v>
      </c>
      <c r="P35" s="295"/>
      <c r="Q35" s="294">
        <v>2</v>
      </c>
      <c r="R35" s="294">
        <v>19600</v>
      </c>
      <c r="S35" s="295"/>
      <c r="T35" s="292">
        <v>8</v>
      </c>
      <c r="U35" s="308">
        <v>9800</v>
      </c>
      <c r="V35" s="322">
        <v>78400</v>
      </c>
      <c r="W35" s="298"/>
    </row>
    <row r="36" spans="1:23" ht="20.25">
      <c r="A36" s="249">
        <v>32</v>
      </c>
      <c r="B36" s="290" t="s">
        <v>1676</v>
      </c>
      <c r="C36" s="249" t="s">
        <v>1642</v>
      </c>
      <c r="D36" s="292">
        <v>26</v>
      </c>
      <c r="E36" s="293">
        <v>22</v>
      </c>
      <c r="F36" s="321">
        <v>26</v>
      </c>
      <c r="G36" s="249"/>
      <c r="H36" s="294">
        <v>6</v>
      </c>
      <c r="I36" s="294">
        <v>46200</v>
      </c>
      <c r="J36" s="295"/>
      <c r="K36" s="294">
        <v>6</v>
      </c>
      <c r="L36" s="294">
        <v>46200</v>
      </c>
      <c r="M36" s="295"/>
      <c r="N36" s="294">
        <v>6</v>
      </c>
      <c r="O36" s="294">
        <v>46200</v>
      </c>
      <c r="P36" s="295"/>
      <c r="Q36" s="294">
        <v>6</v>
      </c>
      <c r="R36" s="294">
        <v>46200</v>
      </c>
      <c r="S36" s="295"/>
      <c r="T36" s="292">
        <v>24</v>
      </c>
      <c r="U36" s="308">
        <v>7700</v>
      </c>
      <c r="V36" s="322">
        <v>184800</v>
      </c>
      <c r="W36" s="298"/>
    </row>
    <row r="37" spans="1:23" ht="20.25">
      <c r="A37" s="249">
        <v>33</v>
      </c>
      <c r="B37" s="290" t="s">
        <v>1677</v>
      </c>
      <c r="C37" s="249" t="s">
        <v>1642</v>
      </c>
      <c r="D37" s="292">
        <v>25</v>
      </c>
      <c r="E37" s="293">
        <v>32</v>
      </c>
      <c r="F37" s="321">
        <v>30</v>
      </c>
      <c r="G37" s="249"/>
      <c r="H37" s="294">
        <v>8</v>
      </c>
      <c r="I37" s="294">
        <v>44000</v>
      </c>
      <c r="J37" s="295"/>
      <c r="K37" s="294">
        <v>8</v>
      </c>
      <c r="L37" s="294">
        <v>44000</v>
      </c>
      <c r="M37" s="295"/>
      <c r="N37" s="294">
        <v>8</v>
      </c>
      <c r="O37" s="294">
        <v>44000</v>
      </c>
      <c r="P37" s="295"/>
      <c r="Q37" s="294">
        <v>8</v>
      </c>
      <c r="R37" s="294">
        <v>44000</v>
      </c>
      <c r="S37" s="295"/>
      <c r="T37" s="292">
        <v>32</v>
      </c>
      <c r="U37" s="308">
        <v>5500</v>
      </c>
      <c r="V37" s="322">
        <v>176000</v>
      </c>
      <c r="W37" s="298"/>
    </row>
    <row r="38" spans="1:23" ht="20.25">
      <c r="A38" s="249">
        <v>34</v>
      </c>
      <c r="B38" s="290" t="s">
        <v>1678</v>
      </c>
      <c r="C38" s="249" t="s">
        <v>1679</v>
      </c>
      <c r="D38" s="292">
        <v>27</v>
      </c>
      <c r="E38" s="293">
        <v>32</v>
      </c>
      <c r="F38" s="321">
        <v>32</v>
      </c>
      <c r="G38" s="249"/>
      <c r="H38" s="294">
        <v>8</v>
      </c>
      <c r="I38" s="294">
        <v>68000</v>
      </c>
      <c r="J38" s="295"/>
      <c r="K38" s="294">
        <v>8</v>
      </c>
      <c r="L38" s="294">
        <v>68000</v>
      </c>
      <c r="M38" s="295"/>
      <c r="N38" s="294">
        <v>8</v>
      </c>
      <c r="O38" s="294">
        <v>68000</v>
      </c>
      <c r="P38" s="295"/>
      <c r="Q38" s="294">
        <v>8</v>
      </c>
      <c r="R38" s="294">
        <v>68000</v>
      </c>
      <c r="S38" s="295"/>
      <c r="T38" s="292">
        <v>32</v>
      </c>
      <c r="U38" s="308">
        <v>8500</v>
      </c>
      <c r="V38" s="322">
        <v>272000</v>
      </c>
      <c r="W38" s="298"/>
    </row>
    <row r="39" spans="1:23" ht="20.25">
      <c r="A39" s="249">
        <v>35</v>
      </c>
      <c r="B39" s="290" t="s">
        <v>1680</v>
      </c>
      <c r="C39" s="249" t="s">
        <v>1681</v>
      </c>
      <c r="D39" s="292"/>
      <c r="E39" s="293">
        <v>1</v>
      </c>
      <c r="F39" s="321">
        <v>3</v>
      </c>
      <c r="G39" s="249"/>
      <c r="H39" s="294">
        <v>1</v>
      </c>
      <c r="I39" s="294">
        <v>11000</v>
      </c>
      <c r="J39" s="295"/>
      <c r="K39" s="294"/>
      <c r="L39" s="294"/>
      <c r="M39" s="295"/>
      <c r="N39" s="294">
        <v>1</v>
      </c>
      <c r="O39" s="327">
        <v>11000</v>
      </c>
      <c r="P39" s="295"/>
      <c r="Q39" s="294"/>
      <c r="R39" s="294"/>
      <c r="S39" s="295"/>
      <c r="T39" s="292">
        <v>2</v>
      </c>
      <c r="U39" s="308">
        <v>11000</v>
      </c>
      <c r="V39" s="322">
        <v>22000</v>
      </c>
      <c r="W39" s="298"/>
    </row>
    <row r="40" spans="1:23" ht="20.25">
      <c r="A40" s="249">
        <v>36</v>
      </c>
      <c r="B40" s="290" t="s">
        <v>1682</v>
      </c>
      <c r="C40" s="249" t="s">
        <v>1683</v>
      </c>
      <c r="D40" s="292">
        <v>13</v>
      </c>
      <c r="E40" s="293">
        <v>21</v>
      </c>
      <c r="F40" s="321">
        <v>20</v>
      </c>
      <c r="G40" s="249"/>
      <c r="H40" s="294">
        <v>5</v>
      </c>
      <c r="I40" s="294">
        <v>60000</v>
      </c>
      <c r="J40" s="295"/>
      <c r="K40" s="294">
        <v>5</v>
      </c>
      <c r="L40" s="294">
        <v>60000</v>
      </c>
      <c r="M40" s="295"/>
      <c r="N40" s="294">
        <v>5</v>
      </c>
      <c r="O40" s="294">
        <v>60000</v>
      </c>
      <c r="P40" s="295"/>
      <c r="Q40" s="294">
        <v>5</v>
      </c>
      <c r="R40" s="294">
        <v>60000</v>
      </c>
      <c r="S40" s="295"/>
      <c r="T40" s="292">
        <v>20</v>
      </c>
      <c r="U40" s="308">
        <v>12000</v>
      </c>
      <c r="V40" s="322">
        <v>288000</v>
      </c>
      <c r="W40" s="298"/>
    </row>
    <row r="41" spans="1:23" ht="20.25">
      <c r="A41" s="249">
        <v>37</v>
      </c>
      <c r="B41" s="328" t="s">
        <v>1684</v>
      </c>
      <c r="C41" s="329" t="s">
        <v>1685</v>
      </c>
      <c r="D41" s="304"/>
      <c r="E41" s="330"/>
      <c r="F41" s="331">
        <v>3</v>
      </c>
      <c r="G41" s="329"/>
      <c r="H41" s="332">
        <v>1</v>
      </c>
      <c r="I41" s="294">
        <v>15000</v>
      </c>
      <c r="J41" s="333"/>
      <c r="K41" s="332">
        <v>1</v>
      </c>
      <c r="L41" s="294">
        <v>15000</v>
      </c>
      <c r="M41" s="333"/>
      <c r="N41" s="332">
        <v>1</v>
      </c>
      <c r="O41" s="294">
        <v>15000</v>
      </c>
      <c r="P41" s="333"/>
      <c r="Q41" s="332">
        <v>1</v>
      </c>
      <c r="R41" s="294">
        <v>15000</v>
      </c>
      <c r="S41" s="333"/>
      <c r="T41" s="304">
        <v>4</v>
      </c>
      <c r="U41" s="305">
        <v>15000</v>
      </c>
      <c r="V41" s="334">
        <v>60000</v>
      </c>
      <c r="W41" s="307"/>
    </row>
    <row r="42" spans="1:23" ht="20.25">
      <c r="A42" s="249">
        <v>38</v>
      </c>
      <c r="B42" s="290" t="s">
        <v>1686</v>
      </c>
      <c r="C42" s="249" t="s">
        <v>1687</v>
      </c>
      <c r="D42" s="292">
        <v>4</v>
      </c>
      <c r="E42" s="293">
        <v>9</v>
      </c>
      <c r="F42" s="321">
        <v>4</v>
      </c>
      <c r="G42" s="249"/>
      <c r="H42" s="294">
        <v>1</v>
      </c>
      <c r="I42" s="294">
        <v>21200</v>
      </c>
      <c r="J42" s="295"/>
      <c r="K42" s="294">
        <v>1</v>
      </c>
      <c r="L42" s="294">
        <v>21200</v>
      </c>
      <c r="M42" s="295"/>
      <c r="N42" s="294">
        <v>1</v>
      </c>
      <c r="O42" s="294">
        <v>21200</v>
      </c>
      <c r="P42" s="295"/>
      <c r="Q42" s="294">
        <v>1</v>
      </c>
      <c r="R42" s="294">
        <v>21200</v>
      </c>
      <c r="S42" s="295"/>
      <c r="T42" s="292">
        <v>4</v>
      </c>
      <c r="U42" s="308">
        <v>21200</v>
      </c>
      <c r="V42" s="322">
        <v>84800</v>
      </c>
      <c r="W42" s="298"/>
    </row>
    <row r="43" spans="1:23" ht="20.25">
      <c r="A43" s="249">
        <v>39</v>
      </c>
      <c r="B43" s="290" t="s">
        <v>1688</v>
      </c>
      <c r="C43" s="249" t="s">
        <v>1689</v>
      </c>
      <c r="D43" s="292">
        <v>9</v>
      </c>
      <c r="E43" s="293">
        <v>2</v>
      </c>
      <c r="F43" s="321">
        <v>9</v>
      </c>
      <c r="G43" s="249"/>
      <c r="H43" s="294">
        <v>3</v>
      </c>
      <c r="I43" s="294">
        <v>51840</v>
      </c>
      <c r="J43" s="295"/>
      <c r="K43" s="294">
        <v>3</v>
      </c>
      <c r="L43" s="294">
        <v>51840</v>
      </c>
      <c r="M43" s="295"/>
      <c r="N43" s="294">
        <v>2</v>
      </c>
      <c r="O43" s="327">
        <v>34560</v>
      </c>
      <c r="P43" s="295"/>
      <c r="Q43" s="294">
        <v>2</v>
      </c>
      <c r="R43" s="327">
        <v>34560</v>
      </c>
      <c r="S43" s="295"/>
      <c r="T43" s="292">
        <v>10</v>
      </c>
      <c r="U43" s="308">
        <v>17280</v>
      </c>
      <c r="V43" s="322">
        <v>172800</v>
      </c>
      <c r="W43" s="298"/>
    </row>
    <row r="44" spans="1:23" ht="20.25">
      <c r="A44" s="249">
        <v>40</v>
      </c>
      <c r="B44" s="290" t="s">
        <v>1690</v>
      </c>
      <c r="C44" s="249" t="s">
        <v>1691</v>
      </c>
      <c r="D44" s="292">
        <v>2</v>
      </c>
      <c r="E44" s="293">
        <v>5</v>
      </c>
      <c r="F44" s="321">
        <v>0</v>
      </c>
      <c r="G44" s="249"/>
      <c r="H44" s="294"/>
      <c r="I44" s="294"/>
      <c r="J44" s="295"/>
      <c r="K44" s="294">
        <v>1</v>
      </c>
      <c r="L44" s="294">
        <v>28000</v>
      </c>
      <c r="M44" s="295"/>
      <c r="N44" s="294"/>
      <c r="O44" s="324"/>
      <c r="P44" s="295"/>
      <c r="Q44" s="294"/>
      <c r="R44" s="294"/>
      <c r="S44" s="295"/>
      <c r="T44" s="292">
        <v>1</v>
      </c>
      <c r="U44" s="308">
        <v>28000</v>
      </c>
      <c r="V44" s="322">
        <v>28000</v>
      </c>
      <c r="W44" s="298"/>
    </row>
    <row r="45" spans="1:23" ht="20.25">
      <c r="A45" s="249">
        <v>41</v>
      </c>
      <c r="B45" s="290" t="s">
        <v>1692</v>
      </c>
      <c r="C45" s="249" t="s">
        <v>1693</v>
      </c>
      <c r="D45" s="292">
        <v>6</v>
      </c>
      <c r="E45" s="293">
        <v>14</v>
      </c>
      <c r="F45" s="321">
        <v>7</v>
      </c>
      <c r="G45" s="249"/>
      <c r="H45" s="294">
        <v>2</v>
      </c>
      <c r="I45" s="294">
        <v>42000</v>
      </c>
      <c r="J45" s="295"/>
      <c r="K45" s="294">
        <v>2</v>
      </c>
      <c r="L45" s="294">
        <v>42000</v>
      </c>
      <c r="M45" s="295"/>
      <c r="N45" s="294">
        <v>2</v>
      </c>
      <c r="O45" s="294">
        <v>42000</v>
      </c>
      <c r="P45" s="295"/>
      <c r="Q45" s="294">
        <v>2</v>
      </c>
      <c r="R45" s="294">
        <v>42000</v>
      </c>
      <c r="S45" s="295"/>
      <c r="T45" s="292">
        <v>8</v>
      </c>
      <c r="U45" s="308">
        <v>21000</v>
      </c>
      <c r="V45" s="322">
        <v>168000</v>
      </c>
      <c r="W45" s="298"/>
    </row>
    <row r="46" spans="1:23" ht="20.25">
      <c r="A46" s="249">
        <v>42</v>
      </c>
      <c r="B46" s="290" t="s">
        <v>1694</v>
      </c>
      <c r="C46" s="249" t="s">
        <v>1693</v>
      </c>
      <c r="D46" s="292">
        <v>14</v>
      </c>
      <c r="E46" s="293">
        <v>21</v>
      </c>
      <c r="F46" s="321">
        <v>12</v>
      </c>
      <c r="G46" s="249"/>
      <c r="H46" s="294">
        <v>4</v>
      </c>
      <c r="I46" s="294">
        <v>48800</v>
      </c>
      <c r="J46" s="295"/>
      <c r="K46" s="294">
        <v>4</v>
      </c>
      <c r="L46" s="294">
        <v>48800</v>
      </c>
      <c r="M46" s="295"/>
      <c r="N46" s="294">
        <v>4</v>
      </c>
      <c r="O46" s="294">
        <v>48800</v>
      </c>
      <c r="P46" s="295"/>
      <c r="Q46" s="294">
        <v>4</v>
      </c>
      <c r="R46" s="294">
        <v>48800</v>
      </c>
      <c r="S46" s="295"/>
      <c r="T46" s="292">
        <v>12</v>
      </c>
      <c r="U46" s="308">
        <v>12200</v>
      </c>
      <c r="V46" s="322">
        <v>146400</v>
      </c>
      <c r="W46" s="298"/>
    </row>
    <row r="47" spans="1:23" ht="20.25">
      <c r="A47" s="249">
        <v>43</v>
      </c>
      <c r="B47" s="290" t="s">
        <v>1695</v>
      </c>
      <c r="C47" s="249" t="s">
        <v>1696</v>
      </c>
      <c r="D47" s="292">
        <v>26</v>
      </c>
      <c r="E47" s="293">
        <v>42</v>
      </c>
      <c r="F47" s="321">
        <v>18</v>
      </c>
      <c r="G47" s="249"/>
      <c r="H47" s="294">
        <v>5</v>
      </c>
      <c r="I47" s="294">
        <v>75000</v>
      </c>
      <c r="J47" s="295"/>
      <c r="K47" s="294">
        <v>5</v>
      </c>
      <c r="L47" s="294">
        <v>75000</v>
      </c>
      <c r="M47" s="295"/>
      <c r="N47" s="294">
        <v>5</v>
      </c>
      <c r="O47" s="294">
        <v>75000</v>
      </c>
      <c r="P47" s="295"/>
      <c r="Q47" s="294">
        <v>3</v>
      </c>
      <c r="R47" s="294">
        <v>45000</v>
      </c>
      <c r="S47" s="295"/>
      <c r="T47" s="292">
        <v>18</v>
      </c>
      <c r="U47" s="308">
        <v>15000</v>
      </c>
      <c r="V47" s="322">
        <v>270000</v>
      </c>
      <c r="W47" s="298"/>
    </row>
    <row r="48" spans="1:23" ht="20.25">
      <c r="A48" s="249">
        <v>44</v>
      </c>
      <c r="B48" s="290" t="s">
        <v>1697</v>
      </c>
      <c r="C48" s="249" t="s">
        <v>1698</v>
      </c>
      <c r="D48" s="292">
        <v>5</v>
      </c>
      <c r="E48" s="293">
        <v>3</v>
      </c>
      <c r="F48" s="321">
        <v>3</v>
      </c>
      <c r="G48" s="249"/>
      <c r="H48" s="294">
        <v>1</v>
      </c>
      <c r="I48" s="294">
        <v>5000</v>
      </c>
      <c r="J48" s="295"/>
      <c r="K48" s="294"/>
      <c r="L48" s="294"/>
      <c r="M48" s="295"/>
      <c r="N48" s="294">
        <v>1</v>
      </c>
      <c r="O48" s="294">
        <v>5000</v>
      </c>
      <c r="P48" s="295"/>
      <c r="Q48" s="294"/>
      <c r="R48" s="294"/>
      <c r="S48" s="295"/>
      <c r="T48" s="292">
        <v>2</v>
      </c>
      <c r="U48" s="308">
        <v>5000</v>
      </c>
      <c r="V48" s="322">
        <v>10000</v>
      </c>
      <c r="W48" s="298"/>
    </row>
    <row r="49" spans="1:23" ht="20.25">
      <c r="A49" s="249">
        <v>45</v>
      </c>
      <c r="B49" s="290" t="s">
        <v>1699</v>
      </c>
      <c r="C49" s="249" t="s">
        <v>1685</v>
      </c>
      <c r="D49" s="292">
        <v>3</v>
      </c>
      <c r="E49" s="293">
        <v>3</v>
      </c>
      <c r="F49" s="321">
        <v>2</v>
      </c>
      <c r="G49" s="249"/>
      <c r="H49" s="294">
        <v>1</v>
      </c>
      <c r="I49" s="294">
        <v>8000</v>
      </c>
      <c r="J49" s="295"/>
      <c r="K49" s="294"/>
      <c r="L49" s="294"/>
      <c r="M49" s="295"/>
      <c r="N49" s="294">
        <v>1</v>
      </c>
      <c r="O49" s="294">
        <v>8000</v>
      </c>
      <c r="P49" s="295"/>
      <c r="Q49" s="294"/>
      <c r="R49" s="294"/>
      <c r="S49" s="295"/>
      <c r="T49" s="292">
        <v>2</v>
      </c>
      <c r="U49" s="308">
        <v>8000</v>
      </c>
      <c r="V49" s="322">
        <v>16000</v>
      </c>
      <c r="W49" s="298"/>
    </row>
    <row r="50" spans="1:23" ht="20.25">
      <c r="A50" s="249">
        <v>46</v>
      </c>
      <c r="B50" s="290" t="s">
        <v>1700</v>
      </c>
      <c r="C50" s="249" t="s">
        <v>1701</v>
      </c>
      <c r="D50" s="292">
        <v>2</v>
      </c>
      <c r="E50" s="293">
        <v>2</v>
      </c>
      <c r="F50" s="321">
        <v>1</v>
      </c>
      <c r="G50" s="249"/>
      <c r="H50" s="294"/>
      <c r="I50" s="294"/>
      <c r="J50" s="295"/>
      <c r="K50" s="294">
        <v>1</v>
      </c>
      <c r="L50" s="327">
        <v>15000</v>
      </c>
      <c r="M50" s="295"/>
      <c r="N50" s="294"/>
      <c r="O50" s="327"/>
      <c r="P50" s="295"/>
      <c r="Q50" s="294">
        <v>1</v>
      </c>
      <c r="R50" s="327">
        <v>15000</v>
      </c>
      <c r="S50" s="295"/>
      <c r="T50" s="292">
        <v>2</v>
      </c>
      <c r="U50" s="308">
        <v>15000</v>
      </c>
      <c r="V50" s="322">
        <v>30000</v>
      </c>
      <c r="W50" s="298"/>
    </row>
    <row r="51" spans="1:23" ht="20.25">
      <c r="A51" s="249">
        <v>47</v>
      </c>
      <c r="B51" s="290" t="s">
        <v>1702</v>
      </c>
      <c r="C51" s="249" t="s">
        <v>1701</v>
      </c>
      <c r="D51" s="292">
        <v>4</v>
      </c>
      <c r="E51" s="293">
        <v>1</v>
      </c>
      <c r="F51" s="321">
        <v>2</v>
      </c>
      <c r="G51" s="249"/>
      <c r="H51" s="294"/>
      <c r="I51" s="294"/>
      <c r="J51" s="295"/>
      <c r="K51" s="294">
        <v>1</v>
      </c>
      <c r="L51" s="327">
        <v>13000</v>
      </c>
      <c r="M51" s="295"/>
      <c r="N51" s="294"/>
      <c r="O51" s="327"/>
      <c r="P51" s="295"/>
      <c r="Q51" s="294">
        <v>1</v>
      </c>
      <c r="R51" s="327">
        <v>13000</v>
      </c>
      <c r="S51" s="295"/>
      <c r="T51" s="292">
        <v>2</v>
      </c>
      <c r="U51" s="308">
        <v>13000</v>
      </c>
      <c r="V51" s="322">
        <v>26000</v>
      </c>
      <c r="W51" s="298"/>
    </row>
    <row r="52" spans="1:23" ht="20.25">
      <c r="A52" s="249">
        <v>48</v>
      </c>
      <c r="B52" s="290" t="s">
        <v>1703</v>
      </c>
      <c r="C52" s="249" t="s">
        <v>1704</v>
      </c>
      <c r="D52" s="292">
        <v>3</v>
      </c>
      <c r="E52" s="293">
        <v>6</v>
      </c>
      <c r="F52" s="321">
        <v>2</v>
      </c>
      <c r="G52" s="249"/>
      <c r="H52" s="294"/>
      <c r="I52" s="294"/>
      <c r="J52" s="295"/>
      <c r="K52" s="294">
        <v>1</v>
      </c>
      <c r="L52" s="335">
        <v>26000</v>
      </c>
      <c r="M52" s="295"/>
      <c r="N52" s="294"/>
      <c r="O52" s="324"/>
      <c r="P52" s="295"/>
      <c r="Q52" s="294">
        <v>1</v>
      </c>
      <c r="R52" s="335">
        <v>26000</v>
      </c>
      <c r="S52" s="295"/>
      <c r="T52" s="292">
        <v>2</v>
      </c>
      <c r="U52" s="308">
        <v>26000</v>
      </c>
      <c r="V52" s="322">
        <v>52000</v>
      </c>
      <c r="W52" s="298"/>
    </row>
    <row r="53" spans="1:23" ht="20.25">
      <c r="A53" s="249">
        <v>49</v>
      </c>
      <c r="B53" s="290" t="s">
        <v>1705</v>
      </c>
      <c r="C53" s="249" t="s">
        <v>1704</v>
      </c>
      <c r="D53" s="292">
        <v>3</v>
      </c>
      <c r="E53" s="293">
        <v>1</v>
      </c>
      <c r="F53" s="321">
        <v>1</v>
      </c>
      <c r="G53" s="249"/>
      <c r="H53" s="294"/>
      <c r="I53" s="294"/>
      <c r="J53" s="295"/>
      <c r="K53" s="294">
        <v>1</v>
      </c>
      <c r="L53" s="335">
        <v>26000</v>
      </c>
      <c r="M53" s="295"/>
      <c r="N53" s="294"/>
      <c r="O53" s="324"/>
      <c r="P53" s="295"/>
      <c r="Q53" s="294">
        <v>1</v>
      </c>
      <c r="R53" s="335">
        <v>26000</v>
      </c>
      <c r="S53" s="295"/>
      <c r="T53" s="292">
        <v>2</v>
      </c>
      <c r="U53" s="308">
        <v>26000</v>
      </c>
      <c r="V53" s="322">
        <v>52000</v>
      </c>
      <c r="W53" s="298"/>
    </row>
    <row r="54" spans="1:23" ht="20.25">
      <c r="A54" s="249">
        <v>50</v>
      </c>
      <c r="B54" s="290" t="s">
        <v>1706</v>
      </c>
      <c r="C54" s="249" t="s">
        <v>1707</v>
      </c>
      <c r="D54" s="292">
        <v>9</v>
      </c>
      <c r="E54" s="293">
        <v>6</v>
      </c>
      <c r="F54" s="321">
        <v>8</v>
      </c>
      <c r="G54" s="249"/>
      <c r="H54" s="294">
        <v>2</v>
      </c>
      <c r="I54" s="294">
        <v>17000</v>
      </c>
      <c r="J54" s="295"/>
      <c r="K54" s="294">
        <v>2</v>
      </c>
      <c r="L54" s="294">
        <v>17000</v>
      </c>
      <c r="M54" s="295"/>
      <c r="N54" s="294">
        <v>2</v>
      </c>
      <c r="O54" s="294">
        <v>17000</v>
      </c>
      <c r="P54" s="295"/>
      <c r="Q54" s="294">
        <v>2</v>
      </c>
      <c r="R54" s="294">
        <v>17000</v>
      </c>
      <c r="S54" s="295"/>
      <c r="T54" s="292">
        <v>8</v>
      </c>
      <c r="U54" s="308">
        <v>8500</v>
      </c>
      <c r="V54" s="322">
        <v>68000</v>
      </c>
      <c r="W54" s="298"/>
    </row>
    <row r="55" spans="1:23" ht="20.25">
      <c r="A55" s="249">
        <v>51</v>
      </c>
      <c r="B55" s="328" t="s">
        <v>1708</v>
      </c>
      <c r="C55" s="329" t="s">
        <v>1709</v>
      </c>
      <c r="D55" s="292"/>
      <c r="E55" s="330"/>
      <c r="F55" s="331">
        <v>3</v>
      </c>
      <c r="G55" s="329"/>
      <c r="H55" s="332">
        <v>1</v>
      </c>
      <c r="I55" s="294">
        <v>4500</v>
      </c>
      <c r="J55" s="333"/>
      <c r="K55" s="332">
        <v>1</v>
      </c>
      <c r="L55" s="294">
        <v>4500</v>
      </c>
      <c r="M55" s="333"/>
      <c r="N55" s="332">
        <v>1</v>
      </c>
      <c r="O55" s="294">
        <v>4500</v>
      </c>
      <c r="P55" s="333"/>
      <c r="Q55" s="332">
        <v>1</v>
      </c>
      <c r="R55" s="294">
        <v>4500</v>
      </c>
      <c r="S55" s="333"/>
      <c r="T55" s="292">
        <v>4</v>
      </c>
      <c r="U55" s="336">
        <v>4500</v>
      </c>
      <c r="V55" s="322">
        <v>18000</v>
      </c>
      <c r="W55" s="337"/>
    </row>
    <row r="56" spans="1:23" ht="20.25">
      <c r="A56" s="249">
        <v>52</v>
      </c>
      <c r="B56" s="290" t="s">
        <v>1710</v>
      </c>
      <c r="C56" s="249" t="s">
        <v>1711</v>
      </c>
      <c r="D56" s="338"/>
      <c r="E56" s="293"/>
      <c r="F56" s="321">
        <v>7</v>
      </c>
      <c r="G56" s="249"/>
      <c r="H56" s="294">
        <v>2</v>
      </c>
      <c r="I56" s="294">
        <v>17000</v>
      </c>
      <c r="J56" s="295"/>
      <c r="K56" s="294">
        <v>2</v>
      </c>
      <c r="L56" s="294">
        <v>17000</v>
      </c>
      <c r="M56" s="295"/>
      <c r="N56" s="294">
        <v>2</v>
      </c>
      <c r="O56" s="294">
        <v>17000</v>
      </c>
      <c r="P56" s="295"/>
      <c r="Q56" s="294">
        <v>2</v>
      </c>
      <c r="R56" s="294">
        <v>17000</v>
      </c>
      <c r="S56" s="295"/>
      <c r="T56" s="292">
        <v>8</v>
      </c>
      <c r="U56" s="325">
        <v>8500</v>
      </c>
      <c r="V56" s="322">
        <v>68000</v>
      </c>
      <c r="W56" s="339"/>
    </row>
    <row r="57" spans="1:23" ht="20.25">
      <c r="A57" s="249">
        <v>53</v>
      </c>
      <c r="B57" s="290" t="s">
        <v>1712</v>
      </c>
      <c r="C57" s="249" t="s">
        <v>1713</v>
      </c>
      <c r="D57" s="292">
        <v>4</v>
      </c>
      <c r="E57" s="293">
        <v>3</v>
      </c>
      <c r="F57" s="321">
        <v>3</v>
      </c>
      <c r="G57" s="249"/>
      <c r="H57" s="294">
        <v>1</v>
      </c>
      <c r="I57" s="294">
        <v>0</v>
      </c>
      <c r="J57" s="295"/>
      <c r="K57" s="294">
        <v>1</v>
      </c>
      <c r="L57" s="294">
        <v>0</v>
      </c>
      <c r="M57" s="295"/>
      <c r="N57" s="294">
        <v>1</v>
      </c>
      <c r="O57" s="327">
        <v>0</v>
      </c>
      <c r="P57" s="295"/>
      <c r="Q57" s="294"/>
      <c r="R57" s="294"/>
      <c r="S57" s="295"/>
      <c r="T57" s="292">
        <v>3</v>
      </c>
      <c r="U57" s="308">
        <v>0</v>
      </c>
      <c r="V57" s="322">
        <v>0</v>
      </c>
      <c r="W57" s="298"/>
    </row>
    <row r="58" spans="1:23" ht="20.25">
      <c r="A58" s="249">
        <v>54</v>
      </c>
      <c r="B58" s="290" t="s">
        <v>1714</v>
      </c>
      <c r="C58" s="249" t="s">
        <v>1715</v>
      </c>
      <c r="D58" s="292">
        <v>3</v>
      </c>
      <c r="E58" s="293">
        <v>3</v>
      </c>
      <c r="F58" s="321">
        <v>3</v>
      </c>
      <c r="G58" s="249"/>
      <c r="H58" s="294">
        <v>1</v>
      </c>
      <c r="I58" s="294">
        <v>0</v>
      </c>
      <c r="J58" s="295"/>
      <c r="K58" s="294">
        <v>1</v>
      </c>
      <c r="L58" s="294">
        <v>0</v>
      </c>
      <c r="M58" s="295"/>
      <c r="N58" s="294">
        <v>1</v>
      </c>
      <c r="O58" s="327">
        <v>0</v>
      </c>
      <c r="P58" s="295"/>
      <c r="Q58" s="294"/>
      <c r="R58" s="294"/>
      <c r="S58" s="295"/>
      <c r="T58" s="292">
        <v>3</v>
      </c>
      <c r="U58" s="308">
        <v>0</v>
      </c>
      <c r="V58" s="322">
        <v>0</v>
      </c>
      <c r="W58" s="298"/>
    </row>
    <row r="59" spans="1:23" ht="20.25">
      <c r="A59" s="249">
        <v>55</v>
      </c>
      <c r="B59" s="290" t="s">
        <v>1716</v>
      </c>
      <c r="C59" s="249" t="s">
        <v>1715</v>
      </c>
      <c r="D59" s="292">
        <v>3</v>
      </c>
      <c r="E59" s="293">
        <v>3</v>
      </c>
      <c r="F59" s="321">
        <v>3</v>
      </c>
      <c r="G59" s="249"/>
      <c r="H59" s="294">
        <v>1</v>
      </c>
      <c r="I59" s="294">
        <v>0</v>
      </c>
      <c r="J59" s="295"/>
      <c r="K59" s="294">
        <v>1</v>
      </c>
      <c r="L59" s="294">
        <v>0</v>
      </c>
      <c r="M59" s="295"/>
      <c r="N59" s="294">
        <v>1</v>
      </c>
      <c r="O59" s="327">
        <v>0</v>
      </c>
      <c r="P59" s="295"/>
      <c r="Q59" s="294"/>
      <c r="R59" s="294"/>
      <c r="S59" s="295"/>
      <c r="T59" s="292">
        <v>3</v>
      </c>
      <c r="U59" s="308">
        <v>0</v>
      </c>
      <c r="V59" s="322">
        <v>0</v>
      </c>
      <c r="W59" s="298"/>
    </row>
    <row r="60" spans="1:23" ht="20.25">
      <c r="A60" s="249">
        <v>56</v>
      </c>
      <c r="B60" s="290" t="s">
        <v>1717</v>
      </c>
      <c r="C60" s="249" t="s">
        <v>1718</v>
      </c>
      <c r="D60" s="292">
        <v>4</v>
      </c>
      <c r="E60" s="293">
        <v>2</v>
      </c>
      <c r="F60" s="321">
        <v>8</v>
      </c>
      <c r="G60" s="249"/>
      <c r="H60" s="294">
        <v>2</v>
      </c>
      <c r="I60" s="294">
        <v>0</v>
      </c>
      <c r="J60" s="295"/>
      <c r="K60" s="294">
        <v>2</v>
      </c>
      <c r="L60" s="294">
        <v>0</v>
      </c>
      <c r="M60" s="295"/>
      <c r="N60" s="294">
        <v>2</v>
      </c>
      <c r="O60" s="294">
        <v>0</v>
      </c>
      <c r="P60" s="295"/>
      <c r="Q60" s="294">
        <v>2</v>
      </c>
      <c r="R60" s="294">
        <v>0</v>
      </c>
      <c r="S60" s="295"/>
      <c r="T60" s="292">
        <v>8</v>
      </c>
      <c r="U60" s="308">
        <v>0</v>
      </c>
      <c r="V60" s="322">
        <v>0</v>
      </c>
      <c r="W60" s="298"/>
    </row>
    <row r="61" spans="1:23" ht="20.25">
      <c r="A61" s="249">
        <v>57</v>
      </c>
      <c r="B61" s="290" t="s">
        <v>1719</v>
      </c>
      <c r="C61" s="249" t="s">
        <v>1720</v>
      </c>
      <c r="D61" s="338">
        <v>7</v>
      </c>
      <c r="E61" s="340">
        <v>2</v>
      </c>
      <c r="F61" s="341">
        <v>8</v>
      </c>
      <c r="G61" s="249"/>
      <c r="H61" s="294">
        <v>2</v>
      </c>
      <c r="I61" s="294">
        <v>0</v>
      </c>
      <c r="J61" s="295"/>
      <c r="K61" s="294">
        <v>2</v>
      </c>
      <c r="L61" s="294">
        <v>0</v>
      </c>
      <c r="M61" s="295"/>
      <c r="N61" s="294">
        <v>2</v>
      </c>
      <c r="O61" s="294">
        <v>0</v>
      </c>
      <c r="P61" s="295"/>
      <c r="Q61" s="294">
        <v>2</v>
      </c>
      <c r="R61" s="294">
        <v>0</v>
      </c>
      <c r="S61" s="295"/>
      <c r="T61" s="338">
        <v>8</v>
      </c>
      <c r="U61" s="308">
        <v>0</v>
      </c>
      <c r="V61" s="322">
        <v>0</v>
      </c>
      <c r="W61" s="298"/>
    </row>
    <row r="62" spans="1:23" ht="20.25">
      <c r="A62" s="249">
        <v>58</v>
      </c>
      <c r="B62" s="328" t="s">
        <v>1721</v>
      </c>
      <c r="C62" s="329" t="s">
        <v>1713</v>
      </c>
      <c r="D62" s="342"/>
      <c r="E62" s="343">
        <v>2</v>
      </c>
      <c r="F62" s="344">
        <v>8</v>
      </c>
      <c r="G62" s="329"/>
      <c r="H62" s="332">
        <v>2</v>
      </c>
      <c r="I62" s="294">
        <v>0</v>
      </c>
      <c r="J62" s="333"/>
      <c r="K62" s="332">
        <v>2</v>
      </c>
      <c r="L62" s="294">
        <v>0</v>
      </c>
      <c r="M62" s="333"/>
      <c r="N62" s="332">
        <v>2</v>
      </c>
      <c r="O62" s="294">
        <v>0</v>
      </c>
      <c r="P62" s="333"/>
      <c r="Q62" s="332">
        <v>2</v>
      </c>
      <c r="R62" s="294">
        <v>0</v>
      </c>
      <c r="S62" s="333"/>
      <c r="T62" s="342">
        <v>8</v>
      </c>
      <c r="U62" s="305">
        <v>0</v>
      </c>
      <c r="V62" s="334">
        <v>0</v>
      </c>
      <c r="W62" s="307"/>
    </row>
    <row r="63" spans="1:23" ht="20.25">
      <c r="A63" s="249">
        <v>59</v>
      </c>
      <c r="B63" s="290" t="s">
        <v>1722</v>
      </c>
      <c r="C63" s="249" t="s">
        <v>1723</v>
      </c>
      <c r="D63" s="292">
        <v>2</v>
      </c>
      <c r="E63" s="293">
        <v>4</v>
      </c>
      <c r="F63" s="321">
        <v>3</v>
      </c>
      <c r="G63" s="249"/>
      <c r="H63" s="294">
        <v>1</v>
      </c>
      <c r="I63" s="294">
        <v>0</v>
      </c>
      <c r="J63" s="295"/>
      <c r="K63" s="294">
        <v>1</v>
      </c>
      <c r="L63" s="294">
        <v>0</v>
      </c>
      <c r="M63" s="295"/>
      <c r="N63" s="294">
        <v>1</v>
      </c>
      <c r="O63" s="327">
        <v>0</v>
      </c>
      <c r="P63" s="295"/>
      <c r="Q63" s="294">
        <v>1</v>
      </c>
      <c r="R63" s="327">
        <v>0</v>
      </c>
      <c r="S63" s="295"/>
      <c r="T63" s="292">
        <v>4</v>
      </c>
      <c r="U63" s="308">
        <v>0</v>
      </c>
      <c r="V63" s="322">
        <v>0</v>
      </c>
      <c r="W63" s="298"/>
    </row>
    <row r="64" spans="1:23" ht="20.25">
      <c r="A64" s="249">
        <v>60</v>
      </c>
      <c r="B64" s="290" t="s">
        <v>1724</v>
      </c>
      <c r="C64" s="249" t="s">
        <v>1652</v>
      </c>
      <c r="D64" s="338"/>
      <c r="E64" s="293">
        <v>9</v>
      </c>
      <c r="F64" s="321">
        <v>17</v>
      </c>
      <c r="G64" s="249"/>
      <c r="H64" s="294">
        <v>4</v>
      </c>
      <c r="I64" s="294">
        <v>0</v>
      </c>
      <c r="J64" s="295"/>
      <c r="K64" s="294">
        <v>4</v>
      </c>
      <c r="L64" s="294">
        <v>0</v>
      </c>
      <c r="M64" s="295"/>
      <c r="N64" s="294">
        <v>4</v>
      </c>
      <c r="O64" s="294">
        <v>0</v>
      </c>
      <c r="P64" s="295"/>
      <c r="Q64" s="294">
        <v>4</v>
      </c>
      <c r="R64" s="294">
        <v>0</v>
      </c>
      <c r="S64" s="295"/>
      <c r="T64" s="292">
        <v>4</v>
      </c>
      <c r="U64" s="325">
        <v>0</v>
      </c>
      <c r="V64" s="322">
        <v>0</v>
      </c>
      <c r="W64" s="298"/>
    </row>
    <row r="65" spans="1:23" ht="20.25">
      <c r="A65" s="249">
        <v>61</v>
      </c>
      <c r="B65" s="290" t="s">
        <v>1725</v>
      </c>
      <c r="C65" s="249" t="s">
        <v>1652</v>
      </c>
      <c r="D65" s="338"/>
      <c r="E65" s="293">
        <v>9</v>
      </c>
      <c r="F65" s="321">
        <v>17</v>
      </c>
      <c r="G65" s="249"/>
      <c r="H65" s="294">
        <v>4</v>
      </c>
      <c r="I65" s="294">
        <v>0</v>
      </c>
      <c r="J65" s="295"/>
      <c r="K65" s="294">
        <v>4</v>
      </c>
      <c r="L65" s="294">
        <v>0</v>
      </c>
      <c r="M65" s="295"/>
      <c r="N65" s="294">
        <v>4</v>
      </c>
      <c r="O65" s="294">
        <v>0</v>
      </c>
      <c r="P65" s="295"/>
      <c r="Q65" s="294">
        <v>4</v>
      </c>
      <c r="R65" s="294">
        <v>0</v>
      </c>
      <c r="S65" s="295"/>
      <c r="T65" s="292">
        <v>4</v>
      </c>
      <c r="U65" s="325">
        <v>0</v>
      </c>
      <c r="V65" s="345">
        <v>0</v>
      </c>
      <c r="W65" s="298"/>
    </row>
    <row r="66" spans="1:23" ht="20.25">
      <c r="A66" s="249">
        <v>62</v>
      </c>
      <c r="B66" s="346" t="s">
        <v>1726</v>
      </c>
      <c r="C66" s="249"/>
      <c r="D66" s="292"/>
      <c r="E66" s="293">
        <v>8</v>
      </c>
      <c r="F66" s="321">
        <v>0</v>
      </c>
      <c r="G66" s="249"/>
      <c r="H66" s="294"/>
      <c r="I66" s="294"/>
      <c r="J66" s="295"/>
      <c r="K66" s="294">
        <v>1</v>
      </c>
      <c r="L66" s="294">
        <v>11000</v>
      </c>
      <c r="M66" s="295"/>
      <c r="N66" s="294"/>
      <c r="O66" s="324"/>
      <c r="P66" s="295"/>
      <c r="Q66" s="294">
        <v>1</v>
      </c>
      <c r="R66" s="294">
        <v>11000</v>
      </c>
      <c r="S66" s="295"/>
      <c r="T66" s="292">
        <v>2</v>
      </c>
      <c r="U66" s="325">
        <v>11000</v>
      </c>
      <c r="V66" s="322">
        <v>22000</v>
      </c>
      <c r="W66" s="298"/>
    </row>
    <row r="67" spans="1:23" ht="20.25">
      <c r="A67" s="249">
        <v>63</v>
      </c>
      <c r="B67" s="309" t="s">
        <v>1727</v>
      </c>
      <c r="C67" s="249" t="s">
        <v>1728</v>
      </c>
      <c r="D67" s="292"/>
      <c r="E67" s="293">
        <v>4</v>
      </c>
      <c r="F67" s="321">
        <v>3</v>
      </c>
      <c r="G67" s="249"/>
      <c r="H67" s="294">
        <v>5</v>
      </c>
      <c r="I67" s="294">
        <v>7500</v>
      </c>
      <c r="J67" s="295"/>
      <c r="K67" s="294"/>
      <c r="L67" s="294"/>
      <c r="M67" s="295"/>
      <c r="N67" s="294"/>
      <c r="O67" s="324"/>
      <c r="P67" s="295"/>
      <c r="Q67" s="294">
        <v>5</v>
      </c>
      <c r="R67" s="294">
        <v>7500</v>
      </c>
      <c r="S67" s="295"/>
      <c r="T67" s="292">
        <v>10</v>
      </c>
      <c r="U67" s="325">
        <v>1500</v>
      </c>
      <c r="V67" s="322">
        <v>15000</v>
      </c>
      <c r="W67" s="298"/>
    </row>
    <row r="68" spans="1:23" ht="20.25">
      <c r="A68" s="249">
        <v>64</v>
      </c>
      <c r="B68" s="346" t="s">
        <v>1729</v>
      </c>
      <c r="C68" s="257"/>
      <c r="D68" s="338"/>
      <c r="E68" s="293"/>
      <c r="F68" s="321">
        <v>1</v>
      </c>
      <c r="G68" s="257"/>
      <c r="H68" s="294"/>
      <c r="I68" s="294"/>
      <c r="J68" s="301"/>
      <c r="K68" s="294">
        <v>1</v>
      </c>
      <c r="L68" s="294">
        <v>3500</v>
      </c>
      <c r="M68" s="301"/>
      <c r="N68" s="294"/>
      <c r="O68" s="324"/>
      <c r="P68" s="301"/>
      <c r="Q68" s="294"/>
      <c r="R68" s="294"/>
      <c r="S68" s="301"/>
      <c r="T68" s="292">
        <v>1</v>
      </c>
      <c r="U68" s="325">
        <v>3500</v>
      </c>
      <c r="V68" s="347">
        <v>3500</v>
      </c>
      <c r="W68" s="339"/>
    </row>
    <row r="69" spans="1:23" ht="20.25">
      <c r="A69" s="249">
        <v>65</v>
      </c>
      <c r="B69" s="346" t="s">
        <v>1730</v>
      </c>
      <c r="C69" s="257"/>
      <c r="D69" s="292"/>
      <c r="E69" s="330"/>
      <c r="F69" s="331">
        <v>1</v>
      </c>
      <c r="G69" s="257"/>
      <c r="H69" s="294"/>
      <c r="I69" s="294"/>
      <c r="J69" s="301"/>
      <c r="K69" s="294">
        <v>1</v>
      </c>
      <c r="L69" s="294">
        <v>9600</v>
      </c>
      <c r="M69" s="301"/>
      <c r="N69" s="294"/>
      <c r="O69" s="324"/>
      <c r="P69" s="301"/>
      <c r="Q69" s="294"/>
      <c r="R69" s="294"/>
      <c r="S69" s="301"/>
      <c r="T69" s="292">
        <v>1</v>
      </c>
      <c r="U69" s="308">
        <v>9600</v>
      </c>
      <c r="V69" s="347">
        <v>9600</v>
      </c>
      <c r="W69" s="339"/>
    </row>
    <row r="70" spans="1:23" ht="20.25">
      <c r="A70" s="249">
        <v>66</v>
      </c>
      <c r="B70" s="346" t="s">
        <v>1731</v>
      </c>
      <c r="C70" s="257"/>
      <c r="D70" s="292"/>
      <c r="E70" s="293"/>
      <c r="F70" s="321">
        <v>1</v>
      </c>
      <c r="G70" s="257"/>
      <c r="H70" s="294"/>
      <c r="I70" s="294"/>
      <c r="J70" s="301"/>
      <c r="K70" s="294">
        <v>1</v>
      </c>
      <c r="L70" s="294">
        <v>6500</v>
      </c>
      <c r="M70" s="301"/>
      <c r="N70" s="294"/>
      <c r="O70" s="324"/>
      <c r="P70" s="301"/>
      <c r="Q70" s="294"/>
      <c r="R70" s="294"/>
      <c r="S70" s="301"/>
      <c r="T70" s="292">
        <v>1</v>
      </c>
      <c r="U70" s="308">
        <v>6500</v>
      </c>
      <c r="V70" s="257">
        <v>6500</v>
      </c>
      <c r="W70" s="339"/>
    </row>
    <row r="71" spans="1:23" ht="20.25">
      <c r="A71" s="249">
        <v>67</v>
      </c>
      <c r="B71" s="348" t="s">
        <v>1732</v>
      </c>
      <c r="C71" s="349" t="s">
        <v>1733</v>
      </c>
      <c r="D71" s="350"/>
      <c r="E71" s="351"/>
      <c r="F71" s="352"/>
      <c r="G71" s="349"/>
      <c r="H71" s="353"/>
      <c r="I71" s="353"/>
      <c r="J71" s="354"/>
      <c r="K71" s="353"/>
      <c r="L71" s="353"/>
      <c r="M71" s="354"/>
      <c r="N71" s="353"/>
      <c r="O71" s="355"/>
      <c r="P71" s="354"/>
      <c r="Q71" s="353"/>
      <c r="R71" s="353"/>
      <c r="S71" s="354"/>
      <c r="T71" s="356">
        <v>2200</v>
      </c>
      <c r="U71" s="357">
        <v>110</v>
      </c>
      <c r="V71" s="349">
        <v>242000</v>
      </c>
      <c r="W71" s="358"/>
    </row>
    <row r="72" spans="1:23" ht="20.25">
      <c r="A72" s="249">
        <v>68</v>
      </c>
      <c r="B72" s="359"/>
      <c r="C72" s="257"/>
      <c r="D72" s="360"/>
      <c r="E72" s="257"/>
      <c r="F72" s="321"/>
      <c r="G72" s="257"/>
      <c r="H72" s="257"/>
      <c r="I72" s="257"/>
      <c r="J72" s="301"/>
      <c r="K72" s="257"/>
      <c r="L72" s="257"/>
      <c r="M72" s="301"/>
      <c r="N72" s="257"/>
      <c r="O72" s="301"/>
      <c r="P72" s="301"/>
      <c r="Q72" s="257"/>
      <c r="R72" s="257"/>
      <c r="S72" s="301"/>
      <c r="T72" s="257"/>
      <c r="U72" s="257"/>
      <c r="V72" s="347"/>
      <c r="W72" s="339"/>
    </row>
    <row r="73" spans="1:23" ht="20.25">
      <c r="A73" s="361"/>
      <c r="B73" s="362"/>
      <c r="C73" s="363"/>
      <c r="D73" s="363"/>
      <c r="E73" s="364"/>
      <c r="F73" s="363"/>
      <c r="G73" s="363"/>
      <c r="H73" s="363"/>
      <c r="I73" s="363"/>
      <c r="J73" s="361"/>
      <c r="K73" s="363"/>
      <c r="L73" s="363"/>
      <c r="M73" s="361"/>
      <c r="N73" s="363"/>
      <c r="O73" s="361"/>
      <c r="P73" s="361"/>
      <c r="Q73" s="363"/>
      <c r="R73" s="363"/>
      <c r="S73" s="361"/>
      <c r="T73" s="363"/>
      <c r="U73" s="363"/>
      <c r="V73" s="365">
        <f>SUM(V5:V72)</f>
        <v>3336596</v>
      </c>
      <c r="W73" s="233"/>
    </row>
    <row r="74" spans="1:23" ht="20.25">
      <c r="A74" s="309"/>
      <c r="B74" s="309"/>
      <c r="C74" s="309"/>
      <c r="D74" s="309"/>
      <c r="E74" s="364"/>
      <c r="F74" s="309"/>
      <c r="G74" s="309"/>
      <c r="H74" s="309"/>
      <c r="I74" s="309"/>
      <c r="J74" s="311"/>
      <c r="K74" s="309"/>
      <c r="L74" s="309"/>
      <c r="M74" s="311"/>
      <c r="N74" s="309"/>
      <c r="O74" s="309"/>
      <c r="P74" s="311"/>
      <c r="Q74" s="309"/>
      <c r="R74" s="309"/>
      <c r="S74" s="311"/>
      <c r="T74" s="312"/>
      <c r="U74" s="309"/>
      <c r="V74" s="309"/>
      <c r="W74" s="309"/>
    </row>
    <row r="75" spans="1:24" ht="20.25">
      <c r="A75" s="309"/>
      <c r="B75" s="309"/>
      <c r="C75" s="309"/>
      <c r="D75" s="309"/>
      <c r="E75" s="364"/>
      <c r="F75" s="309"/>
      <c r="G75" s="309"/>
      <c r="H75" s="309"/>
      <c r="I75" s="309"/>
      <c r="J75" s="311"/>
      <c r="K75" s="309"/>
      <c r="L75" s="309"/>
      <c r="M75" s="311"/>
      <c r="N75" s="309"/>
      <c r="O75" s="309"/>
      <c r="P75" s="311"/>
      <c r="Q75" s="309"/>
      <c r="R75" s="309"/>
      <c r="S75" s="311"/>
      <c r="T75" s="312"/>
      <c r="U75" s="309"/>
      <c r="V75" s="309"/>
      <c r="X75">
        <v>3336596</v>
      </c>
    </row>
    <row r="76" spans="1:24" ht="20.25">
      <c r="A76" s="309"/>
      <c r="B76" s="309"/>
      <c r="C76" s="309"/>
      <c r="D76" s="309"/>
      <c r="E76" s="309"/>
      <c r="F76" s="309"/>
      <c r="G76" s="309"/>
      <c r="H76" s="309"/>
      <c r="I76" s="309"/>
      <c r="J76" s="311"/>
      <c r="K76" s="309"/>
      <c r="L76" s="309"/>
      <c r="M76" s="311"/>
      <c r="N76" s="309"/>
      <c r="O76" s="309"/>
      <c r="P76" s="311"/>
      <c r="Q76" s="309"/>
      <c r="R76" s="309"/>
      <c r="S76" s="311"/>
      <c r="T76" s="312"/>
      <c r="U76" s="309"/>
      <c r="V76" s="309"/>
      <c r="X76">
        <v>1465560</v>
      </c>
    </row>
    <row r="77" spans="1:24" ht="20.25">
      <c r="A77" s="309"/>
      <c r="B77" s="309"/>
      <c r="C77" s="309"/>
      <c r="D77" s="309"/>
      <c r="E77" s="309"/>
      <c r="F77" s="309"/>
      <c r="G77" s="309"/>
      <c r="H77" s="309"/>
      <c r="I77" s="309"/>
      <c r="J77" s="311"/>
      <c r="K77" s="309"/>
      <c r="L77" s="309"/>
      <c r="M77" s="311"/>
      <c r="N77" s="309"/>
      <c r="O77" s="309"/>
      <c r="P77" s="311"/>
      <c r="Q77" s="309"/>
      <c r="R77" s="309"/>
      <c r="S77" s="311"/>
      <c r="T77" s="312"/>
      <c r="U77" s="309"/>
      <c r="V77" s="309"/>
      <c r="X77">
        <v>349740</v>
      </c>
    </row>
    <row r="78" spans="1:24" ht="20.25">
      <c r="A78" s="367"/>
      <c r="B78" s="368"/>
      <c r="C78" s="309"/>
      <c r="D78" s="309"/>
      <c r="E78" s="309"/>
      <c r="F78" s="309"/>
      <c r="G78" s="309"/>
      <c r="H78" s="309"/>
      <c r="I78" s="309"/>
      <c r="J78" s="311"/>
      <c r="K78" s="309"/>
      <c r="L78" s="309"/>
      <c r="M78" s="311"/>
      <c r="N78" s="309"/>
      <c r="O78" s="309"/>
      <c r="P78" s="311"/>
      <c r="Q78" s="309"/>
      <c r="R78" s="309"/>
      <c r="S78" s="311"/>
      <c r="T78" s="312"/>
      <c r="U78" s="309"/>
      <c r="V78" s="309"/>
      <c r="X78">
        <f>SUM(X75:X77)</f>
        <v>5151896</v>
      </c>
    </row>
    <row r="79" spans="1:22" ht="20.25">
      <c r="A79" s="367"/>
      <c r="B79" s="368"/>
      <c r="C79" s="309"/>
      <c r="D79" s="309"/>
      <c r="E79" s="309"/>
      <c r="F79" s="309"/>
      <c r="G79" s="309"/>
      <c r="H79" s="309"/>
      <c r="I79" s="309"/>
      <c r="J79" s="311"/>
      <c r="K79" s="309"/>
      <c r="L79" s="309"/>
      <c r="M79" s="311"/>
      <c r="N79" s="309"/>
      <c r="O79" s="309"/>
      <c r="P79" s="311"/>
      <c r="Q79" s="309"/>
      <c r="R79" s="309"/>
      <c r="S79" s="311"/>
      <c r="T79" s="312"/>
      <c r="U79" s="309"/>
      <c r="V79" s="309"/>
    </row>
    <row r="80" spans="1:22" ht="20.25">
      <c r="A80" s="367"/>
      <c r="B80" s="368"/>
      <c r="C80" s="309"/>
      <c r="D80" s="309"/>
      <c r="E80" s="309"/>
      <c r="F80" s="309"/>
      <c r="G80" s="309"/>
      <c r="H80" s="309"/>
      <c r="I80" s="309"/>
      <c r="J80" s="311"/>
      <c r="K80" s="309"/>
      <c r="L80" s="309"/>
      <c r="M80" s="311"/>
      <c r="N80" s="309"/>
      <c r="O80" s="309"/>
      <c r="P80" s="311"/>
      <c r="Q80" s="309"/>
      <c r="R80" s="309"/>
      <c r="S80" s="311"/>
      <c r="T80" s="312"/>
      <c r="U80" s="309"/>
      <c r="V80" s="309"/>
    </row>
    <row r="81" spans="1:22" ht="20.25">
      <c r="A81" s="361"/>
      <c r="B81" s="362"/>
      <c r="C81" s="309"/>
      <c r="D81" s="309"/>
      <c r="E81" s="309"/>
      <c r="F81" s="309"/>
      <c r="G81" s="309"/>
      <c r="H81" s="309"/>
      <c r="I81" s="309"/>
      <c r="J81" s="311"/>
      <c r="K81" s="309"/>
      <c r="L81" s="309"/>
      <c r="M81" s="311"/>
      <c r="N81" s="309"/>
      <c r="O81" s="309"/>
      <c r="P81" s="311"/>
      <c r="Q81" s="309"/>
      <c r="R81" s="309"/>
      <c r="S81" s="311"/>
      <c r="T81" s="312"/>
      <c r="U81" s="309"/>
      <c r="V81" s="309"/>
    </row>
    <row r="82" spans="1:22" ht="20.25">
      <c r="A82" s="309"/>
      <c r="B82" s="309"/>
      <c r="C82" s="309"/>
      <c r="D82" s="309"/>
      <c r="E82" s="309"/>
      <c r="F82" s="309"/>
      <c r="G82" s="309"/>
      <c r="H82" s="309"/>
      <c r="I82" s="309"/>
      <c r="J82" s="311"/>
      <c r="K82" s="309"/>
      <c r="L82" s="309"/>
      <c r="M82" s="311"/>
      <c r="N82" s="309"/>
      <c r="O82" s="309"/>
      <c r="P82" s="311"/>
      <c r="Q82" s="309"/>
      <c r="R82" s="309"/>
      <c r="S82" s="311"/>
      <c r="T82" s="312"/>
      <c r="U82" s="309"/>
      <c r="V82" s="309"/>
    </row>
    <row r="83" spans="1:22" ht="20.25">
      <c r="A83" s="309"/>
      <c r="B83" s="309"/>
      <c r="C83" s="309"/>
      <c r="D83" s="309"/>
      <c r="E83" s="309"/>
      <c r="F83" s="309"/>
      <c r="G83" s="309"/>
      <c r="H83" s="309"/>
      <c r="I83" s="309"/>
      <c r="J83" s="311"/>
      <c r="K83" s="309"/>
      <c r="L83" s="309"/>
      <c r="M83" s="311"/>
      <c r="N83" s="309"/>
      <c r="O83" s="309"/>
      <c r="P83" s="311"/>
      <c r="Q83" s="309"/>
      <c r="R83" s="309"/>
      <c r="S83" s="311"/>
      <c r="T83" s="312"/>
      <c r="U83" s="309"/>
      <c r="V83" s="309"/>
    </row>
    <row r="84" spans="1:22" ht="20.25">
      <c r="A84" s="309"/>
      <c r="B84" s="309"/>
      <c r="C84" s="309"/>
      <c r="D84" s="309"/>
      <c r="E84" s="309"/>
      <c r="F84" s="309"/>
      <c r="G84" s="309"/>
      <c r="H84" s="309"/>
      <c r="I84" s="309"/>
      <c r="J84" s="311"/>
      <c r="K84" s="309"/>
      <c r="L84" s="309"/>
      <c r="M84" s="311"/>
      <c r="N84" s="309"/>
      <c r="O84" s="309"/>
      <c r="P84" s="311"/>
      <c r="Q84" s="309"/>
      <c r="R84" s="309"/>
      <c r="S84" s="311"/>
      <c r="T84" s="312"/>
      <c r="U84" s="309"/>
      <c r="V84" s="309"/>
    </row>
    <row r="85" spans="1:22" ht="20.25">
      <c r="A85" s="309"/>
      <c r="B85" s="309"/>
      <c r="C85" s="309"/>
      <c r="D85" s="309"/>
      <c r="E85" s="309"/>
      <c r="F85" s="309"/>
      <c r="G85" s="309"/>
      <c r="H85" s="309"/>
      <c r="I85" s="309"/>
      <c r="J85" s="311"/>
      <c r="K85" s="309"/>
      <c r="L85" s="309"/>
      <c r="M85" s="311"/>
      <c r="N85" s="309"/>
      <c r="O85" s="309"/>
      <c r="P85" s="311"/>
      <c r="Q85" s="309"/>
      <c r="R85" s="309"/>
      <c r="S85" s="311"/>
      <c r="T85" s="312"/>
      <c r="U85" s="309"/>
      <c r="V85" s="309"/>
    </row>
    <row r="86" spans="1:22" ht="20.25">
      <c r="A86" s="309"/>
      <c r="B86" s="309"/>
      <c r="C86" s="309"/>
      <c r="D86" s="309"/>
      <c r="E86" s="309"/>
      <c r="F86" s="309"/>
      <c r="G86" s="309"/>
      <c r="H86" s="309"/>
      <c r="I86" s="309"/>
      <c r="J86" s="311"/>
      <c r="K86" s="309"/>
      <c r="L86" s="309"/>
      <c r="M86" s="311"/>
      <c r="N86" s="309"/>
      <c r="O86" s="309"/>
      <c r="P86" s="311"/>
      <c r="Q86" s="309"/>
      <c r="R86" s="309"/>
      <c r="S86" s="311"/>
      <c r="T86" s="312"/>
      <c r="U86" s="309"/>
      <c r="V86" s="309"/>
    </row>
    <row r="87" spans="1:22" ht="20.25">
      <c r="A87" s="309"/>
      <c r="B87" s="309"/>
      <c r="C87" s="309"/>
      <c r="D87" s="309"/>
      <c r="E87" s="309"/>
      <c r="F87" s="309"/>
      <c r="G87" s="309"/>
      <c r="H87" s="309"/>
      <c r="I87" s="309"/>
      <c r="J87" s="311"/>
      <c r="K87" s="309"/>
      <c r="L87" s="309"/>
      <c r="M87" s="311"/>
      <c r="N87" s="309"/>
      <c r="O87" s="309"/>
      <c r="P87" s="311"/>
      <c r="Q87" s="309"/>
      <c r="R87" s="309"/>
      <c r="S87" s="311"/>
      <c r="T87" s="312"/>
      <c r="U87" s="309"/>
      <c r="V87" s="309"/>
    </row>
    <row r="88" spans="1:22" ht="20.25">
      <c r="A88" s="309"/>
      <c r="B88" s="309"/>
      <c r="C88" s="309"/>
      <c r="D88" s="309"/>
      <c r="E88" s="309"/>
      <c r="F88" s="309"/>
      <c r="G88" s="309"/>
      <c r="H88" s="309"/>
      <c r="I88" s="309"/>
      <c r="J88" s="311"/>
      <c r="K88" s="309"/>
      <c r="L88" s="309"/>
      <c r="M88" s="311"/>
      <c r="N88" s="309"/>
      <c r="O88" s="309"/>
      <c r="P88" s="311"/>
      <c r="Q88" s="309"/>
      <c r="R88" s="309"/>
      <c r="S88" s="311"/>
      <c r="T88" s="312"/>
      <c r="U88" s="309"/>
      <c r="V88" s="309"/>
    </row>
    <row r="89" spans="1:22" ht="20.25">
      <c r="A89" s="309"/>
      <c r="B89" s="309"/>
      <c r="C89" s="309"/>
      <c r="D89" s="309"/>
      <c r="E89" s="309"/>
      <c r="F89" s="309"/>
      <c r="G89" s="309"/>
      <c r="H89" s="309"/>
      <c r="I89" s="309"/>
      <c r="J89" s="311"/>
      <c r="K89" s="309"/>
      <c r="L89" s="309"/>
      <c r="M89" s="311"/>
      <c r="N89" s="309"/>
      <c r="O89" s="309"/>
      <c r="P89" s="311"/>
      <c r="Q89" s="309"/>
      <c r="R89" s="309"/>
      <c r="S89" s="311"/>
      <c r="T89" s="312"/>
      <c r="U89" s="309"/>
      <c r="V89" s="309"/>
    </row>
    <row r="90" spans="1:22" ht="20.25">
      <c r="A90" s="309"/>
      <c r="B90" s="309"/>
      <c r="C90" s="309"/>
      <c r="D90" s="309"/>
      <c r="E90" s="309"/>
      <c r="F90" s="309"/>
      <c r="G90" s="309"/>
      <c r="H90" s="309"/>
      <c r="I90" s="309"/>
      <c r="J90" s="311"/>
      <c r="K90" s="309"/>
      <c r="L90" s="309"/>
      <c r="M90" s="311"/>
      <c r="N90" s="309"/>
      <c r="O90" s="309"/>
      <c r="P90" s="311"/>
      <c r="Q90" s="309"/>
      <c r="R90" s="309"/>
      <c r="S90" s="311"/>
      <c r="T90" s="312"/>
      <c r="U90" s="309"/>
      <c r="V90" s="309"/>
    </row>
    <row r="91" spans="1:22" ht="20.25">
      <c r="A91" s="309"/>
      <c r="B91" s="309"/>
      <c r="C91" s="309"/>
      <c r="D91" s="309"/>
      <c r="E91" s="309"/>
      <c r="F91" s="309"/>
      <c r="G91" s="309"/>
      <c r="H91" s="309"/>
      <c r="I91" s="309"/>
      <c r="J91" s="311"/>
      <c r="K91" s="309"/>
      <c r="L91" s="309"/>
      <c r="M91" s="311"/>
      <c r="N91" s="309"/>
      <c r="O91" s="309"/>
      <c r="P91" s="311"/>
      <c r="Q91" s="309"/>
      <c r="R91" s="309"/>
      <c r="S91" s="311"/>
      <c r="T91" s="312"/>
      <c r="U91" s="309"/>
      <c r="V91" s="309"/>
    </row>
    <row r="92" spans="1:22" ht="20.25">
      <c r="A92" s="309"/>
      <c r="B92" s="309"/>
      <c r="C92" s="309"/>
      <c r="D92" s="309"/>
      <c r="E92" s="309"/>
      <c r="F92" s="309"/>
      <c r="G92" s="309"/>
      <c r="H92" s="309"/>
      <c r="I92" s="309"/>
      <c r="J92" s="311"/>
      <c r="K92" s="309"/>
      <c r="L92" s="309"/>
      <c r="M92" s="311"/>
      <c r="N92" s="309"/>
      <c r="O92" s="309"/>
      <c r="P92" s="311"/>
      <c r="Q92" s="309"/>
      <c r="R92" s="309"/>
      <c r="S92" s="311"/>
      <c r="T92" s="312"/>
      <c r="U92" s="309"/>
      <c r="V92" s="309"/>
    </row>
    <row r="93" spans="1:22" ht="20.25">
      <c r="A93" s="309"/>
      <c r="B93" s="309"/>
      <c r="C93" s="309"/>
      <c r="D93" s="309"/>
      <c r="E93" s="309"/>
      <c r="F93" s="309"/>
      <c r="G93" s="309"/>
      <c r="H93" s="309"/>
      <c r="I93" s="309"/>
      <c r="J93" s="311"/>
      <c r="K93" s="309"/>
      <c r="L93" s="309"/>
      <c r="M93" s="311"/>
      <c r="N93" s="309"/>
      <c r="O93" s="309"/>
      <c r="P93" s="311"/>
      <c r="Q93" s="309"/>
      <c r="R93" s="309"/>
      <c r="S93" s="311"/>
      <c r="T93" s="312"/>
      <c r="U93" s="309"/>
      <c r="V93" s="309"/>
    </row>
    <row r="94" spans="1:22" ht="20.25">
      <c r="A94" s="309"/>
      <c r="B94" s="309"/>
      <c r="C94" s="309"/>
      <c r="D94" s="309"/>
      <c r="E94" s="309"/>
      <c r="F94" s="309"/>
      <c r="G94" s="309"/>
      <c r="H94" s="309"/>
      <c r="I94" s="309"/>
      <c r="J94" s="311"/>
      <c r="K94" s="309"/>
      <c r="L94" s="309"/>
      <c r="M94" s="311"/>
      <c r="N94" s="309"/>
      <c r="O94" s="309"/>
      <c r="P94" s="311"/>
      <c r="Q94" s="309"/>
      <c r="R94" s="309"/>
      <c r="S94" s="311"/>
      <c r="T94" s="312"/>
      <c r="U94" s="309"/>
      <c r="V94" s="309"/>
    </row>
    <row r="95" spans="1:22" ht="20.25">
      <c r="A95" s="309"/>
      <c r="B95" s="309"/>
      <c r="C95" s="309"/>
      <c r="D95" s="309"/>
      <c r="E95" s="309"/>
      <c r="F95" s="309"/>
      <c r="G95" s="309"/>
      <c r="H95" s="309"/>
      <c r="I95" s="309"/>
      <c r="J95" s="311"/>
      <c r="K95" s="309"/>
      <c r="L95" s="309"/>
      <c r="M95" s="311"/>
      <c r="N95" s="309"/>
      <c r="O95" s="309"/>
      <c r="P95" s="311"/>
      <c r="Q95" s="309"/>
      <c r="R95" s="309"/>
      <c r="S95" s="311"/>
      <c r="T95" s="312"/>
      <c r="U95" s="309"/>
      <c r="V95" s="309"/>
    </row>
    <row r="96" spans="1:22" ht="20.25">
      <c r="A96" s="309"/>
      <c r="B96" s="309"/>
      <c r="C96" s="309"/>
      <c r="D96" s="309"/>
      <c r="E96" s="309"/>
      <c r="F96" s="309"/>
      <c r="G96" s="309"/>
      <c r="H96" s="309"/>
      <c r="I96" s="309"/>
      <c r="J96" s="311"/>
      <c r="K96" s="309"/>
      <c r="L96" s="309"/>
      <c r="M96" s="311"/>
      <c r="N96" s="309"/>
      <c r="O96" s="309"/>
      <c r="P96" s="311"/>
      <c r="Q96" s="309"/>
      <c r="R96" s="309"/>
      <c r="S96" s="311"/>
      <c r="T96" s="312"/>
      <c r="U96" s="309"/>
      <c r="V96" s="309"/>
    </row>
    <row r="97" spans="1:22" ht="20.25">
      <c r="A97" s="309"/>
      <c r="B97" s="309"/>
      <c r="C97" s="309"/>
      <c r="D97" s="309"/>
      <c r="E97" s="309"/>
      <c r="F97" s="309"/>
      <c r="G97" s="309"/>
      <c r="H97" s="309"/>
      <c r="I97" s="309"/>
      <c r="J97" s="311"/>
      <c r="K97" s="309"/>
      <c r="L97" s="309"/>
      <c r="M97" s="311"/>
      <c r="N97" s="309"/>
      <c r="O97" s="309"/>
      <c r="P97" s="311"/>
      <c r="Q97" s="309"/>
      <c r="R97" s="309"/>
      <c r="S97" s="311"/>
      <c r="T97" s="312"/>
      <c r="U97" s="309"/>
      <c r="V97" s="309"/>
    </row>
    <row r="98" spans="1:22" ht="20.25">
      <c r="A98" s="309"/>
      <c r="B98" s="309"/>
      <c r="C98" s="309"/>
      <c r="D98" s="309"/>
      <c r="E98" s="309"/>
      <c r="F98" s="309"/>
      <c r="G98" s="309"/>
      <c r="H98" s="309"/>
      <c r="I98" s="309"/>
      <c r="J98" s="311"/>
      <c r="K98" s="309"/>
      <c r="L98" s="309"/>
      <c r="M98" s="311"/>
      <c r="N98" s="309"/>
      <c r="O98" s="309"/>
      <c r="P98" s="311"/>
      <c r="Q98" s="309"/>
      <c r="R98" s="309"/>
      <c r="S98" s="311"/>
      <c r="T98" s="312"/>
      <c r="U98" s="309"/>
      <c r="V98" s="309"/>
    </row>
    <row r="99" spans="1:22" ht="20.25">
      <c r="A99" s="309"/>
      <c r="B99" s="309"/>
      <c r="C99" s="309"/>
      <c r="D99" s="309"/>
      <c r="E99" s="309"/>
      <c r="F99" s="309"/>
      <c r="G99" s="309"/>
      <c r="H99" s="309"/>
      <c r="I99" s="309"/>
      <c r="J99" s="311"/>
      <c r="K99" s="309"/>
      <c r="L99" s="309"/>
      <c r="M99" s="311"/>
      <c r="N99" s="309"/>
      <c r="O99" s="309"/>
      <c r="P99" s="311"/>
      <c r="Q99" s="309"/>
      <c r="R99" s="309"/>
      <c r="S99" s="311"/>
      <c r="T99" s="312"/>
      <c r="U99" s="309"/>
      <c r="V99" s="309"/>
    </row>
    <row r="100" spans="1:22" ht="20.25">
      <c r="A100" s="309"/>
      <c r="B100" s="309"/>
      <c r="C100" s="309"/>
      <c r="D100" s="309"/>
      <c r="E100" s="309"/>
      <c r="F100" s="309"/>
      <c r="G100" s="309"/>
      <c r="H100" s="309"/>
      <c r="I100" s="309"/>
      <c r="J100" s="311"/>
      <c r="K100" s="309"/>
      <c r="L100" s="309"/>
      <c r="M100" s="311"/>
      <c r="N100" s="309"/>
      <c r="O100" s="309"/>
      <c r="P100" s="311"/>
      <c r="Q100" s="309"/>
      <c r="R100" s="309"/>
      <c r="S100" s="311"/>
      <c r="T100" s="312"/>
      <c r="U100" s="309"/>
      <c r="V100" s="309"/>
    </row>
    <row r="101" spans="1:22" ht="20.25">
      <c r="A101" s="309"/>
      <c r="B101" s="309"/>
      <c r="C101" s="309"/>
      <c r="D101" s="309"/>
      <c r="E101" s="309"/>
      <c r="F101" s="309"/>
      <c r="G101" s="309"/>
      <c r="H101" s="309"/>
      <c r="I101" s="309"/>
      <c r="J101" s="311"/>
      <c r="K101" s="309"/>
      <c r="L101" s="309"/>
      <c r="M101" s="311"/>
      <c r="N101" s="309"/>
      <c r="O101" s="309"/>
      <c r="P101" s="311"/>
      <c r="Q101" s="309"/>
      <c r="R101" s="309"/>
      <c r="S101" s="311"/>
      <c r="T101" s="312"/>
      <c r="U101" s="309"/>
      <c r="V101" s="309"/>
    </row>
    <row r="102" spans="1:22" ht="20.25">
      <c r="A102" s="309"/>
      <c r="B102" s="309"/>
      <c r="C102" s="309"/>
      <c r="D102" s="309"/>
      <c r="E102" s="309"/>
      <c r="F102" s="309"/>
      <c r="G102" s="309"/>
      <c r="H102" s="309"/>
      <c r="I102" s="309"/>
      <c r="J102" s="311"/>
      <c r="K102" s="309"/>
      <c r="L102" s="309"/>
      <c r="M102" s="311"/>
      <c r="N102" s="309"/>
      <c r="O102" s="309"/>
      <c r="P102" s="311"/>
      <c r="Q102" s="309"/>
      <c r="R102" s="309"/>
      <c r="S102" s="311"/>
      <c r="T102" s="312"/>
      <c r="U102" s="309"/>
      <c r="V102" s="309"/>
    </row>
    <row r="103" spans="1:22" ht="20.25">
      <c r="A103" s="309"/>
      <c r="B103" s="309"/>
      <c r="C103" s="309"/>
      <c r="D103" s="309"/>
      <c r="E103" s="309"/>
      <c r="F103" s="309"/>
      <c r="G103" s="309"/>
      <c r="H103" s="309"/>
      <c r="I103" s="309"/>
      <c r="J103" s="311"/>
      <c r="K103" s="309"/>
      <c r="L103" s="309"/>
      <c r="M103" s="311"/>
      <c r="N103" s="309"/>
      <c r="O103" s="309"/>
      <c r="P103" s="311"/>
      <c r="Q103" s="309"/>
      <c r="R103" s="309"/>
      <c r="S103" s="311"/>
      <c r="T103" s="312"/>
      <c r="U103" s="309"/>
      <c r="V103" s="309"/>
    </row>
    <row r="104" spans="1:22" ht="20.25">
      <c r="A104" s="309"/>
      <c r="B104" s="309"/>
      <c r="C104" s="309"/>
      <c r="D104" s="309"/>
      <c r="E104" s="309"/>
      <c r="F104" s="309"/>
      <c r="G104" s="309"/>
      <c r="H104" s="309"/>
      <c r="I104" s="309"/>
      <c r="J104" s="311"/>
      <c r="K104" s="309"/>
      <c r="L104" s="309"/>
      <c r="M104" s="311"/>
      <c r="N104" s="309"/>
      <c r="O104" s="309"/>
      <c r="P104" s="311"/>
      <c r="Q104" s="309"/>
      <c r="R104" s="309"/>
      <c r="S104" s="311"/>
      <c r="T104" s="312"/>
      <c r="U104" s="309"/>
      <c r="V104" s="309"/>
    </row>
    <row r="105" spans="1:22" ht="20.25">
      <c r="A105" s="309"/>
      <c r="B105" s="309"/>
      <c r="C105" s="309"/>
      <c r="D105" s="309"/>
      <c r="E105" s="309"/>
      <c r="F105" s="309"/>
      <c r="G105" s="309"/>
      <c r="H105" s="309"/>
      <c r="I105" s="309"/>
      <c r="J105" s="311"/>
      <c r="K105" s="309"/>
      <c r="L105" s="309"/>
      <c r="M105" s="311"/>
      <c r="N105" s="309"/>
      <c r="O105" s="309"/>
      <c r="P105" s="311"/>
      <c r="Q105" s="309"/>
      <c r="R105" s="309"/>
      <c r="S105" s="311"/>
      <c r="T105" s="312"/>
      <c r="U105" s="309"/>
      <c r="V105" s="309"/>
    </row>
    <row r="106" spans="1:22" ht="20.25">
      <c r="A106" s="309"/>
      <c r="B106" s="309"/>
      <c r="C106" s="309"/>
      <c r="D106" s="309"/>
      <c r="E106" s="309"/>
      <c r="F106" s="309"/>
      <c r="G106" s="309"/>
      <c r="H106" s="309"/>
      <c r="I106" s="309"/>
      <c r="J106" s="311"/>
      <c r="K106" s="309"/>
      <c r="L106" s="309"/>
      <c r="M106" s="311"/>
      <c r="N106" s="309"/>
      <c r="O106" s="309"/>
      <c r="P106" s="311"/>
      <c r="Q106" s="309"/>
      <c r="R106" s="309"/>
      <c r="S106" s="311"/>
      <c r="T106" s="312"/>
      <c r="U106" s="309"/>
      <c r="V106" s="309"/>
    </row>
    <row r="107" spans="1:22" ht="20.25">
      <c r="A107" s="309"/>
      <c r="B107" s="309"/>
      <c r="C107" s="309"/>
      <c r="D107" s="309"/>
      <c r="E107" s="309"/>
      <c r="F107" s="309"/>
      <c r="G107" s="309"/>
      <c r="H107" s="309"/>
      <c r="I107" s="309"/>
      <c r="J107" s="311"/>
      <c r="K107" s="309"/>
      <c r="L107" s="309"/>
      <c r="M107" s="311"/>
      <c r="N107" s="309"/>
      <c r="O107" s="309"/>
      <c r="P107" s="311"/>
      <c r="Q107" s="309"/>
      <c r="R107" s="309"/>
      <c r="S107" s="311"/>
      <c r="T107" s="312"/>
      <c r="U107" s="309"/>
      <c r="V107" s="309"/>
    </row>
    <row r="108" spans="1:22" ht="20.25">
      <c r="A108" s="309"/>
      <c r="B108" s="309"/>
      <c r="C108" s="309"/>
      <c r="D108" s="309"/>
      <c r="E108" s="309"/>
      <c r="F108" s="309"/>
      <c r="G108" s="309"/>
      <c r="H108" s="309"/>
      <c r="I108" s="309"/>
      <c r="J108" s="311"/>
      <c r="K108" s="309"/>
      <c r="L108" s="309"/>
      <c r="M108" s="311"/>
      <c r="N108" s="309"/>
      <c r="O108" s="309"/>
      <c r="P108" s="311"/>
      <c r="Q108" s="309"/>
      <c r="R108" s="309"/>
      <c r="S108" s="311"/>
      <c r="T108" s="312"/>
      <c r="U108" s="309"/>
      <c r="V108" s="309"/>
    </row>
    <row r="109" spans="1:22" ht="20.25">
      <c r="A109" s="309"/>
      <c r="B109" s="309"/>
      <c r="C109" s="309"/>
      <c r="D109" s="309"/>
      <c r="E109" s="309"/>
      <c r="F109" s="309"/>
      <c r="G109" s="309"/>
      <c r="H109" s="309"/>
      <c r="I109" s="309"/>
      <c r="J109" s="311"/>
      <c r="K109" s="309"/>
      <c r="L109" s="309"/>
      <c r="M109" s="311"/>
      <c r="N109" s="309"/>
      <c r="O109" s="309"/>
      <c r="P109" s="311"/>
      <c r="Q109" s="309"/>
      <c r="R109" s="309"/>
      <c r="S109" s="311"/>
      <c r="T109" s="312"/>
      <c r="U109" s="309"/>
      <c r="V109" s="309"/>
    </row>
    <row r="110" spans="1:22" ht="20.25">
      <c r="A110" s="309"/>
      <c r="B110" s="309"/>
      <c r="C110" s="309"/>
      <c r="D110" s="309"/>
      <c r="E110" s="309"/>
      <c r="F110" s="309"/>
      <c r="G110" s="309"/>
      <c r="H110" s="309"/>
      <c r="I110" s="309"/>
      <c r="J110" s="311"/>
      <c r="K110" s="309"/>
      <c r="L110" s="309"/>
      <c r="M110" s="311"/>
      <c r="N110" s="309"/>
      <c r="O110" s="309"/>
      <c r="P110" s="311"/>
      <c r="Q110" s="309"/>
      <c r="R110" s="309"/>
      <c r="S110" s="311"/>
      <c r="T110" s="312"/>
      <c r="U110" s="309"/>
      <c r="V110" s="309"/>
    </row>
    <row r="111" spans="1:22" ht="20.25">
      <c r="A111" s="309"/>
      <c r="B111" s="309"/>
      <c r="C111" s="309"/>
      <c r="D111" s="309"/>
      <c r="E111" s="309"/>
      <c r="F111" s="309"/>
      <c r="G111" s="309"/>
      <c r="H111" s="309"/>
      <c r="I111" s="309"/>
      <c r="J111" s="311"/>
      <c r="K111" s="309"/>
      <c r="L111" s="309"/>
      <c r="M111" s="311"/>
      <c r="N111" s="309"/>
      <c r="O111" s="309"/>
      <c r="P111" s="311"/>
      <c r="Q111" s="309"/>
      <c r="R111" s="309"/>
      <c r="S111" s="311"/>
      <c r="T111" s="312"/>
      <c r="U111" s="309"/>
      <c r="V111" s="309"/>
    </row>
    <row r="112" spans="1:22" ht="20.25">
      <c r="A112" s="309"/>
      <c r="B112" s="309"/>
      <c r="C112" s="309"/>
      <c r="D112" s="309"/>
      <c r="E112" s="309"/>
      <c r="F112" s="309"/>
      <c r="G112" s="309"/>
      <c r="H112" s="309"/>
      <c r="I112" s="309"/>
      <c r="J112" s="311"/>
      <c r="K112" s="309"/>
      <c r="L112" s="309"/>
      <c r="M112" s="311"/>
      <c r="N112" s="309"/>
      <c r="O112" s="309"/>
      <c r="P112" s="311"/>
      <c r="Q112" s="309"/>
      <c r="R112" s="309"/>
      <c r="S112" s="311"/>
      <c r="T112" s="312"/>
      <c r="U112" s="309"/>
      <c r="V112" s="309"/>
    </row>
    <row r="113" spans="1:22" ht="20.25">
      <c r="A113" s="309"/>
      <c r="B113" s="309"/>
      <c r="C113" s="309"/>
      <c r="D113" s="309"/>
      <c r="E113" s="309"/>
      <c r="F113" s="309"/>
      <c r="G113" s="309"/>
      <c r="H113" s="309"/>
      <c r="I113" s="309"/>
      <c r="J113" s="311"/>
      <c r="K113" s="309"/>
      <c r="L113" s="309"/>
      <c r="M113" s="311"/>
      <c r="N113" s="309"/>
      <c r="O113" s="309"/>
      <c r="P113" s="311"/>
      <c r="Q113" s="309"/>
      <c r="R113" s="309"/>
      <c r="S113" s="311"/>
      <c r="T113" s="312"/>
      <c r="U113" s="309"/>
      <c r="V113" s="309"/>
    </row>
    <row r="114" spans="1:22" ht="20.25">
      <c r="A114" s="309"/>
      <c r="B114" s="309"/>
      <c r="C114" s="309"/>
      <c r="D114" s="309"/>
      <c r="E114" s="309"/>
      <c r="F114" s="309"/>
      <c r="G114" s="309"/>
      <c r="H114" s="309"/>
      <c r="I114" s="309"/>
      <c r="J114" s="311"/>
      <c r="K114" s="309"/>
      <c r="L114" s="309"/>
      <c r="M114" s="311"/>
      <c r="N114" s="309"/>
      <c r="O114" s="309"/>
      <c r="P114" s="311"/>
      <c r="Q114" s="309"/>
      <c r="R114" s="309"/>
      <c r="S114" s="311"/>
      <c r="T114" s="312"/>
      <c r="U114" s="309"/>
      <c r="V114" s="309"/>
    </row>
    <row r="115" spans="1:22" ht="20.25">
      <c r="A115" s="309"/>
      <c r="B115" s="309"/>
      <c r="C115" s="309"/>
      <c r="D115" s="309"/>
      <c r="E115" s="309"/>
      <c r="F115" s="309"/>
      <c r="G115" s="309"/>
      <c r="H115" s="309"/>
      <c r="I115" s="309"/>
      <c r="J115" s="311"/>
      <c r="K115" s="309"/>
      <c r="L115" s="309"/>
      <c r="M115" s="311"/>
      <c r="N115" s="309"/>
      <c r="O115" s="309"/>
      <c r="P115" s="311"/>
      <c r="Q115" s="309"/>
      <c r="R115" s="309"/>
      <c r="S115" s="311"/>
      <c r="T115" s="312"/>
      <c r="U115" s="309"/>
      <c r="V115" s="309"/>
    </row>
    <row r="116" spans="1:22" ht="20.25">
      <c r="A116" s="309"/>
      <c r="B116" s="309"/>
      <c r="C116" s="309"/>
      <c r="D116" s="309"/>
      <c r="E116" s="309"/>
      <c r="F116" s="309"/>
      <c r="G116" s="309"/>
      <c r="H116" s="309"/>
      <c r="I116" s="309"/>
      <c r="J116" s="311"/>
      <c r="K116" s="309"/>
      <c r="L116" s="309"/>
      <c r="M116" s="311"/>
      <c r="N116" s="309"/>
      <c r="O116" s="309"/>
      <c r="P116" s="311"/>
      <c r="Q116" s="309"/>
      <c r="R116" s="309"/>
      <c r="S116" s="311"/>
      <c r="T116" s="312"/>
      <c r="U116" s="309"/>
      <c r="V116" s="309"/>
    </row>
    <row r="117" spans="1:22" ht="20.25">
      <c r="A117" s="309"/>
      <c r="B117" s="309"/>
      <c r="C117" s="309"/>
      <c r="D117" s="309"/>
      <c r="E117" s="309"/>
      <c r="F117" s="309"/>
      <c r="G117" s="309"/>
      <c r="H117" s="309"/>
      <c r="I117" s="309"/>
      <c r="J117" s="311"/>
      <c r="K117" s="309"/>
      <c r="L117" s="309"/>
      <c r="M117" s="311"/>
      <c r="N117" s="309"/>
      <c r="O117" s="309"/>
      <c r="P117" s="311"/>
      <c r="Q117" s="309"/>
      <c r="R117" s="309"/>
      <c r="S117" s="311"/>
      <c r="T117" s="312"/>
      <c r="U117" s="309"/>
      <c r="V117" s="309"/>
    </row>
    <row r="118" spans="1:22" ht="20.25">
      <c r="A118" s="309"/>
      <c r="B118" s="309"/>
      <c r="C118" s="309"/>
      <c r="D118" s="309"/>
      <c r="E118" s="309"/>
      <c r="F118" s="309"/>
      <c r="G118" s="309"/>
      <c r="H118" s="309"/>
      <c r="I118" s="309"/>
      <c r="J118" s="311"/>
      <c r="K118" s="309"/>
      <c r="L118" s="309"/>
      <c r="M118" s="311"/>
      <c r="N118" s="309"/>
      <c r="O118" s="309"/>
      <c r="P118" s="311"/>
      <c r="Q118" s="309"/>
      <c r="R118" s="309"/>
      <c r="S118" s="311"/>
      <c r="T118" s="312"/>
      <c r="U118" s="309"/>
      <c r="V118" s="309"/>
    </row>
    <row r="119" spans="1:22" ht="20.25">
      <c r="A119" s="309"/>
      <c r="B119" s="309"/>
      <c r="C119" s="309"/>
      <c r="D119" s="309"/>
      <c r="E119" s="309"/>
      <c r="F119" s="309"/>
      <c r="G119" s="309"/>
      <c r="H119" s="309"/>
      <c r="I119" s="309"/>
      <c r="J119" s="311"/>
      <c r="K119" s="309"/>
      <c r="L119" s="309"/>
      <c r="M119" s="311"/>
      <c r="N119" s="309"/>
      <c r="O119" s="309"/>
      <c r="P119" s="311"/>
      <c r="Q119" s="309"/>
      <c r="R119" s="309"/>
      <c r="S119" s="311"/>
      <c r="T119" s="312"/>
      <c r="U119" s="309"/>
      <c r="V119" s="309"/>
    </row>
    <row r="120" spans="1:22" ht="20.25">
      <c r="A120" s="309"/>
      <c r="B120" s="309"/>
      <c r="C120" s="309"/>
      <c r="D120" s="309"/>
      <c r="E120" s="309"/>
      <c r="F120" s="309"/>
      <c r="G120" s="309"/>
      <c r="H120" s="309"/>
      <c r="I120" s="309"/>
      <c r="J120" s="311"/>
      <c r="K120" s="309"/>
      <c r="L120" s="309"/>
      <c r="M120" s="311"/>
      <c r="N120" s="309"/>
      <c r="O120" s="309"/>
      <c r="P120" s="311"/>
      <c r="Q120" s="309"/>
      <c r="R120" s="309"/>
      <c r="S120" s="311"/>
      <c r="T120" s="312"/>
      <c r="U120" s="309"/>
      <c r="V120" s="309"/>
    </row>
    <row r="121" spans="1:22" ht="20.25">
      <c r="A121" s="309"/>
      <c r="B121" s="309"/>
      <c r="C121" s="309"/>
      <c r="D121" s="309"/>
      <c r="E121" s="309"/>
      <c r="F121" s="309"/>
      <c r="G121" s="309"/>
      <c r="H121" s="309"/>
      <c r="I121" s="309"/>
      <c r="J121" s="311"/>
      <c r="K121" s="309"/>
      <c r="L121" s="309"/>
      <c r="M121" s="311"/>
      <c r="N121" s="309"/>
      <c r="O121" s="309"/>
      <c r="P121" s="311"/>
      <c r="Q121" s="309"/>
      <c r="R121" s="309"/>
      <c r="S121" s="311"/>
      <c r="T121" s="312"/>
      <c r="U121" s="309"/>
      <c r="V121" s="309"/>
    </row>
    <row r="122" spans="1:22" ht="20.25">
      <c r="A122" s="309"/>
      <c r="B122" s="309"/>
      <c r="C122" s="309"/>
      <c r="D122" s="309"/>
      <c r="E122" s="309"/>
      <c r="F122" s="309"/>
      <c r="G122" s="309"/>
      <c r="H122" s="309"/>
      <c r="I122" s="309"/>
      <c r="J122" s="311"/>
      <c r="K122" s="309"/>
      <c r="L122" s="309"/>
      <c r="M122" s="311"/>
      <c r="N122" s="309"/>
      <c r="O122" s="309"/>
      <c r="P122" s="311"/>
      <c r="Q122" s="309"/>
      <c r="R122" s="309"/>
      <c r="S122" s="311"/>
      <c r="T122" s="312"/>
      <c r="U122" s="309"/>
      <c r="V122" s="309"/>
    </row>
    <row r="123" spans="1:22" ht="20.25">
      <c r="A123" s="309"/>
      <c r="B123" s="309"/>
      <c r="C123" s="309"/>
      <c r="D123" s="309"/>
      <c r="E123" s="309"/>
      <c r="F123" s="309"/>
      <c r="G123" s="309"/>
      <c r="H123" s="309"/>
      <c r="I123" s="309"/>
      <c r="J123" s="311"/>
      <c r="K123" s="309"/>
      <c r="L123" s="309"/>
      <c r="M123" s="311"/>
      <c r="N123" s="309"/>
      <c r="O123" s="309"/>
      <c r="P123" s="311"/>
      <c r="Q123" s="309"/>
      <c r="R123" s="309"/>
      <c r="S123" s="311"/>
      <c r="T123" s="312"/>
      <c r="U123" s="309"/>
      <c r="V123" s="309"/>
    </row>
    <row r="124" spans="1:22" ht="20.25">
      <c r="A124" s="309"/>
      <c r="B124" s="309"/>
      <c r="C124" s="309"/>
      <c r="D124" s="309"/>
      <c r="E124" s="309"/>
      <c r="F124" s="309"/>
      <c r="G124" s="309"/>
      <c r="H124" s="309"/>
      <c r="I124" s="309"/>
      <c r="J124" s="311"/>
      <c r="K124" s="309"/>
      <c r="L124" s="309"/>
      <c r="M124" s="311"/>
      <c r="N124" s="309"/>
      <c r="O124" s="309"/>
      <c r="P124" s="311"/>
      <c r="Q124" s="309"/>
      <c r="R124" s="309"/>
      <c r="S124" s="311"/>
      <c r="T124" s="312"/>
      <c r="U124" s="309"/>
      <c r="V124" s="309"/>
    </row>
    <row r="125" spans="1:22" ht="20.25">
      <c r="A125" s="309"/>
      <c r="B125" s="309"/>
      <c r="C125" s="309"/>
      <c r="D125" s="309"/>
      <c r="E125" s="309"/>
      <c r="F125" s="309"/>
      <c r="G125" s="309"/>
      <c r="H125" s="309"/>
      <c r="I125" s="309"/>
      <c r="J125" s="311"/>
      <c r="K125" s="309"/>
      <c r="L125" s="309"/>
      <c r="M125" s="311"/>
      <c r="N125" s="309"/>
      <c r="O125" s="309"/>
      <c r="P125" s="311"/>
      <c r="Q125" s="309"/>
      <c r="R125" s="309"/>
      <c r="S125" s="311"/>
      <c r="T125" s="312"/>
      <c r="U125" s="309"/>
      <c r="V125" s="309"/>
    </row>
    <row r="126" spans="1:22" ht="20.25">
      <c r="A126" s="309"/>
      <c r="B126" s="309"/>
      <c r="C126" s="309"/>
      <c r="D126" s="309"/>
      <c r="E126" s="309"/>
      <c r="F126" s="309"/>
      <c r="G126" s="309"/>
      <c r="H126" s="309"/>
      <c r="I126" s="309"/>
      <c r="J126" s="311"/>
      <c r="K126" s="309"/>
      <c r="L126" s="309"/>
      <c r="M126" s="311"/>
      <c r="N126" s="309"/>
      <c r="O126" s="309"/>
      <c r="P126" s="311"/>
      <c r="Q126" s="309"/>
      <c r="R126" s="309"/>
      <c r="S126" s="311"/>
      <c r="T126" s="312"/>
      <c r="U126" s="309"/>
      <c r="V126" s="309"/>
    </row>
    <row r="127" spans="1:22" ht="20.25">
      <c r="A127" s="309"/>
      <c r="B127" s="309"/>
      <c r="C127" s="309"/>
      <c r="D127" s="309"/>
      <c r="E127" s="309"/>
      <c r="F127" s="309"/>
      <c r="G127" s="309"/>
      <c r="H127" s="309"/>
      <c r="I127" s="309"/>
      <c r="J127" s="311"/>
      <c r="K127" s="309"/>
      <c r="L127" s="309"/>
      <c r="M127" s="311"/>
      <c r="N127" s="309"/>
      <c r="O127" s="309"/>
      <c r="P127" s="311"/>
      <c r="Q127" s="309"/>
      <c r="R127" s="309"/>
      <c r="S127" s="311"/>
      <c r="T127" s="312"/>
      <c r="U127" s="309"/>
      <c r="V127" s="309"/>
    </row>
    <row r="128" spans="1:22" ht="20.25">
      <c r="A128" s="309"/>
      <c r="B128" s="309"/>
      <c r="C128" s="309"/>
      <c r="D128" s="309"/>
      <c r="E128" s="309"/>
      <c r="F128" s="309"/>
      <c r="G128" s="309"/>
      <c r="H128" s="309"/>
      <c r="I128" s="309"/>
      <c r="J128" s="311"/>
      <c r="K128" s="309"/>
      <c r="L128" s="309"/>
      <c r="M128" s="311"/>
      <c r="N128" s="309"/>
      <c r="O128" s="309"/>
      <c r="P128" s="311"/>
      <c r="Q128" s="309"/>
      <c r="R128" s="309"/>
      <c r="S128" s="311"/>
      <c r="T128" s="312"/>
      <c r="U128" s="309"/>
      <c r="V128" s="309"/>
    </row>
    <row r="129" spans="1:22" ht="20.25">
      <c r="A129" s="309"/>
      <c r="B129" s="309"/>
      <c r="C129" s="309"/>
      <c r="D129" s="309"/>
      <c r="E129" s="309"/>
      <c r="F129" s="309"/>
      <c r="G129" s="309"/>
      <c r="H129" s="309"/>
      <c r="I129" s="309"/>
      <c r="J129" s="311"/>
      <c r="K129" s="309"/>
      <c r="L129" s="309"/>
      <c r="M129" s="311"/>
      <c r="N129" s="309"/>
      <c r="O129" s="309"/>
      <c r="P129" s="311"/>
      <c r="Q129" s="309"/>
      <c r="R129" s="309"/>
      <c r="S129" s="311"/>
      <c r="T129" s="312"/>
      <c r="U129" s="309"/>
      <c r="V129" s="309"/>
    </row>
    <row r="130" spans="1:22" ht="20.25">
      <c r="A130" s="309"/>
      <c r="B130" s="309"/>
      <c r="C130" s="309"/>
      <c r="D130" s="309"/>
      <c r="E130" s="309"/>
      <c r="F130" s="309"/>
      <c r="G130" s="309"/>
      <c r="H130" s="309"/>
      <c r="I130" s="309"/>
      <c r="J130" s="311"/>
      <c r="K130" s="309"/>
      <c r="L130" s="309"/>
      <c r="M130" s="311"/>
      <c r="N130" s="309"/>
      <c r="O130" s="309"/>
      <c r="P130" s="311"/>
      <c r="Q130" s="309"/>
      <c r="R130" s="309"/>
      <c r="S130" s="311"/>
      <c r="T130" s="312"/>
      <c r="U130" s="309"/>
      <c r="V130" s="309"/>
    </row>
    <row r="131" spans="1:22" ht="20.25">
      <c r="A131" s="309"/>
      <c r="B131" s="309"/>
      <c r="C131" s="309"/>
      <c r="D131" s="309"/>
      <c r="E131" s="309"/>
      <c r="F131" s="309"/>
      <c r="G131" s="309"/>
      <c r="H131" s="309"/>
      <c r="I131" s="309"/>
      <c r="J131" s="311"/>
      <c r="K131" s="309"/>
      <c r="L131" s="309"/>
      <c r="M131" s="311"/>
      <c r="N131" s="309"/>
      <c r="O131" s="309"/>
      <c r="P131" s="311"/>
      <c r="Q131" s="309"/>
      <c r="R131" s="309"/>
      <c r="S131" s="311"/>
      <c r="T131" s="312"/>
      <c r="U131" s="309"/>
      <c r="V131" s="309"/>
    </row>
    <row r="132" spans="1:22" ht="20.25">
      <c r="A132" s="309"/>
      <c r="B132" s="309"/>
      <c r="C132" s="309"/>
      <c r="D132" s="309"/>
      <c r="E132" s="309"/>
      <c r="F132" s="309"/>
      <c r="G132" s="309"/>
      <c r="H132" s="309"/>
      <c r="I132" s="309"/>
      <c r="J132" s="311"/>
      <c r="K132" s="309"/>
      <c r="L132" s="309"/>
      <c r="M132" s="311"/>
      <c r="N132" s="309"/>
      <c r="O132" s="309"/>
      <c r="P132" s="311"/>
      <c r="Q132" s="309"/>
      <c r="R132" s="309"/>
      <c r="S132" s="311"/>
      <c r="T132" s="312"/>
      <c r="U132" s="309"/>
      <c r="V132" s="309"/>
    </row>
    <row r="133" spans="1:22" ht="20.25">
      <c r="A133" s="309"/>
      <c r="B133" s="309"/>
      <c r="C133" s="309"/>
      <c r="D133" s="309"/>
      <c r="E133" s="309"/>
      <c r="F133" s="309"/>
      <c r="G133" s="309"/>
      <c r="H133" s="309"/>
      <c r="I133" s="309"/>
      <c r="J133" s="311"/>
      <c r="K133" s="309"/>
      <c r="L133" s="309"/>
      <c r="M133" s="311"/>
      <c r="N133" s="309"/>
      <c r="O133" s="309"/>
      <c r="P133" s="311"/>
      <c r="Q133" s="309"/>
      <c r="R133" s="309"/>
      <c r="S133" s="311"/>
      <c r="T133" s="312"/>
      <c r="U133" s="309"/>
      <c r="V133" s="309"/>
    </row>
    <row r="134" spans="1:22" ht="20.25">
      <c r="A134" s="309"/>
      <c r="B134" s="309"/>
      <c r="C134" s="309"/>
      <c r="D134" s="309"/>
      <c r="E134" s="309"/>
      <c r="F134" s="309"/>
      <c r="G134" s="309"/>
      <c r="H134" s="309"/>
      <c r="I134" s="309"/>
      <c r="J134" s="311"/>
      <c r="K134" s="309"/>
      <c r="L134" s="309"/>
      <c r="M134" s="311"/>
      <c r="N134" s="309"/>
      <c r="O134" s="309"/>
      <c r="P134" s="311"/>
      <c r="Q134" s="309"/>
      <c r="R134" s="309"/>
      <c r="S134" s="311"/>
      <c r="T134" s="312"/>
      <c r="U134" s="309"/>
      <c r="V134" s="309"/>
    </row>
    <row r="135" spans="1:22" ht="20.25">
      <c r="A135" s="309"/>
      <c r="B135" s="309"/>
      <c r="C135" s="309"/>
      <c r="D135" s="309"/>
      <c r="E135" s="309"/>
      <c r="F135" s="309"/>
      <c r="G135" s="309"/>
      <c r="H135" s="309"/>
      <c r="I135" s="309"/>
      <c r="J135" s="311"/>
      <c r="K135" s="309"/>
      <c r="L135" s="309"/>
      <c r="M135" s="311"/>
      <c r="N135" s="309"/>
      <c r="O135" s="309"/>
      <c r="P135" s="311"/>
      <c r="Q135" s="309"/>
      <c r="R135" s="309"/>
      <c r="S135" s="311"/>
      <c r="T135" s="312"/>
      <c r="U135" s="309"/>
      <c r="V135" s="309"/>
    </row>
    <row r="136" spans="1:22" ht="20.25">
      <c r="A136" s="309"/>
      <c r="B136" s="309"/>
      <c r="C136" s="309"/>
      <c r="D136" s="309"/>
      <c r="E136" s="309"/>
      <c r="F136" s="309"/>
      <c r="G136" s="309"/>
      <c r="H136" s="309"/>
      <c r="I136" s="309"/>
      <c r="J136" s="311"/>
      <c r="K136" s="309"/>
      <c r="L136" s="309"/>
      <c r="M136" s="311"/>
      <c r="N136" s="309"/>
      <c r="O136" s="309"/>
      <c r="P136" s="311"/>
      <c r="Q136" s="309"/>
      <c r="R136" s="309"/>
      <c r="S136" s="311"/>
      <c r="T136" s="312"/>
      <c r="U136" s="309"/>
      <c r="V136" s="309"/>
    </row>
    <row r="137" spans="1:22" ht="20.25">
      <c r="A137" s="309"/>
      <c r="B137" s="309"/>
      <c r="C137" s="309"/>
      <c r="D137" s="309"/>
      <c r="E137" s="309"/>
      <c r="F137" s="309"/>
      <c r="G137" s="309"/>
      <c r="H137" s="309"/>
      <c r="I137" s="309"/>
      <c r="J137" s="311"/>
      <c r="K137" s="309"/>
      <c r="L137" s="309"/>
      <c r="M137" s="311"/>
      <c r="N137" s="309"/>
      <c r="O137" s="309"/>
      <c r="P137" s="311"/>
      <c r="Q137" s="309"/>
      <c r="R137" s="309"/>
      <c r="S137" s="311"/>
      <c r="T137" s="312"/>
      <c r="U137" s="309"/>
      <c r="V137" s="309"/>
    </row>
    <row r="138" spans="1:22" ht="20.25">
      <c r="A138" s="309"/>
      <c r="B138" s="309"/>
      <c r="C138" s="309"/>
      <c r="D138" s="309"/>
      <c r="E138" s="309"/>
      <c r="F138" s="309"/>
      <c r="G138" s="309"/>
      <c r="H138" s="309"/>
      <c r="I138" s="309"/>
      <c r="J138" s="311"/>
      <c r="K138" s="309"/>
      <c r="L138" s="309"/>
      <c r="M138" s="311"/>
      <c r="N138" s="309"/>
      <c r="O138" s="309"/>
      <c r="P138" s="311"/>
      <c r="Q138" s="309"/>
      <c r="R138" s="309"/>
      <c r="S138" s="311"/>
      <c r="T138" s="312"/>
      <c r="U138" s="309"/>
      <c r="V138" s="309"/>
    </row>
    <row r="139" spans="1:22" ht="20.25">
      <c r="A139" s="309"/>
      <c r="B139" s="309"/>
      <c r="C139" s="309"/>
      <c r="D139" s="309"/>
      <c r="E139" s="309"/>
      <c r="F139" s="309"/>
      <c r="G139" s="309"/>
      <c r="H139" s="309"/>
      <c r="I139" s="309"/>
      <c r="J139" s="311"/>
      <c r="K139" s="309"/>
      <c r="L139" s="309"/>
      <c r="M139" s="311"/>
      <c r="N139" s="309"/>
      <c r="O139" s="309"/>
      <c r="P139" s="311"/>
      <c r="Q139" s="309"/>
      <c r="R139" s="309"/>
      <c r="S139" s="311"/>
      <c r="T139" s="312"/>
      <c r="U139" s="309"/>
      <c r="V139" s="309"/>
    </row>
    <row r="140" spans="1:22" ht="20.25">
      <c r="A140" s="309"/>
      <c r="B140" s="309"/>
      <c r="C140" s="309"/>
      <c r="D140" s="309"/>
      <c r="E140" s="309"/>
      <c r="F140" s="309"/>
      <c r="G140" s="309"/>
      <c r="H140" s="309"/>
      <c r="I140" s="309"/>
      <c r="J140" s="311"/>
      <c r="K140" s="309"/>
      <c r="L140" s="309"/>
      <c r="M140" s="311"/>
      <c r="N140" s="309"/>
      <c r="O140" s="309"/>
      <c r="P140" s="311"/>
      <c r="Q140" s="309"/>
      <c r="R140" s="309"/>
      <c r="S140" s="311"/>
      <c r="T140" s="312"/>
      <c r="U140" s="309"/>
      <c r="V140" s="309"/>
    </row>
    <row r="141" spans="1:22" ht="20.25">
      <c r="A141" s="309"/>
      <c r="B141" s="309"/>
      <c r="C141" s="309"/>
      <c r="D141" s="309"/>
      <c r="E141" s="309"/>
      <c r="F141" s="309"/>
      <c r="G141" s="309"/>
      <c r="H141" s="309"/>
      <c r="I141" s="309"/>
      <c r="J141" s="311"/>
      <c r="K141" s="309"/>
      <c r="L141" s="309"/>
      <c r="M141" s="311"/>
      <c r="N141" s="309"/>
      <c r="O141" s="309"/>
      <c r="P141" s="311"/>
      <c r="Q141" s="309"/>
      <c r="R141" s="309"/>
      <c r="S141" s="311"/>
      <c r="T141" s="312"/>
      <c r="U141" s="309"/>
      <c r="V141" s="309"/>
    </row>
    <row r="142" spans="1:22" ht="20.25">
      <c r="A142" s="309"/>
      <c r="B142" s="309"/>
      <c r="C142" s="309"/>
      <c r="D142" s="309"/>
      <c r="E142" s="309"/>
      <c r="F142" s="309"/>
      <c r="G142" s="309"/>
      <c r="H142" s="309"/>
      <c r="I142" s="309"/>
      <c r="J142" s="311"/>
      <c r="K142" s="309"/>
      <c r="L142" s="309"/>
      <c r="M142" s="311"/>
      <c r="N142" s="309"/>
      <c r="O142" s="309"/>
      <c r="P142" s="311"/>
      <c r="Q142" s="309"/>
      <c r="R142" s="309"/>
      <c r="S142" s="311"/>
      <c r="T142" s="312"/>
      <c r="U142" s="309"/>
      <c r="V142" s="309"/>
    </row>
    <row r="143" spans="1:22" ht="20.25">
      <c r="A143" s="309"/>
      <c r="B143" s="309"/>
      <c r="C143" s="309"/>
      <c r="D143" s="309"/>
      <c r="E143" s="309"/>
      <c r="F143" s="309"/>
      <c r="G143" s="309"/>
      <c r="H143" s="309"/>
      <c r="I143" s="309"/>
      <c r="J143" s="311"/>
      <c r="K143" s="309"/>
      <c r="L143" s="309"/>
      <c r="M143" s="311"/>
      <c r="N143" s="309"/>
      <c r="O143" s="309"/>
      <c r="P143" s="311"/>
      <c r="Q143" s="309"/>
      <c r="R143" s="309"/>
      <c r="S143" s="311"/>
      <c r="T143" s="312"/>
      <c r="U143" s="309"/>
      <c r="V143" s="309"/>
    </row>
    <row r="144" spans="1:22" ht="20.25">
      <c r="A144" s="309"/>
      <c r="B144" s="309"/>
      <c r="C144" s="309"/>
      <c r="D144" s="309"/>
      <c r="E144" s="309"/>
      <c r="F144" s="309"/>
      <c r="G144" s="309"/>
      <c r="H144" s="309"/>
      <c r="I144" s="309"/>
      <c r="J144" s="311"/>
      <c r="K144" s="309"/>
      <c r="L144" s="309"/>
      <c r="M144" s="311"/>
      <c r="N144" s="309"/>
      <c r="O144" s="309"/>
      <c r="P144" s="311"/>
      <c r="Q144" s="309"/>
      <c r="R144" s="309"/>
      <c r="S144" s="311"/>
      <c r="T144" s="312"/>
      <c r="U144" s="309"/>
      <c r="V144" s="309"/>
    </row>
    <row r="145" spans="1:22" ht="20.25">
      <c r="A145" s="309"/>
      <c r="B145" s="309"/>
      <c r="C145" s="309"/>
      <c r="D145" s="309"/>
      <c r="E145" s="309"/>
      <c r="F145" s="309"/>
      <c r="G145" s="309"/>
      <c r="H145" s="309"/>
      <c r="I145" s="309"/>
      <c r="J145" s="311"/>
      <c r="K145" s="309"/>
      <c r="L145" s="309"/>
      <c r="M145" s="311"/>
      <c r="N145" s="309"/>
      <c r="O145" s="309"/>
      <c r="P145" s="311"/>
      <c r="Q145" s="309"/>
      <c r="R145" s="309"/>
      <c r="S145" s="311"/>
      <c r="T145" s="312"/>
      <c r="U145" s="309"/>
      <c r="V145" s="309"/>
    </row>
    <row r="146" spans="1:22" ht="20.25">
      <c r="A146" s="309"/>
      <c r="B146" s="309"/>
      <c r="C146" s="309"/>
      <c r="D146" s="309"/>
      <c r="E146" s="309"/>
      <c r="F146" s="309"/>
      <c r="G146" s="309"/>
      <c r="H146" s="309"/>
      <c r="I146" s="309"/>
      <c r="J146" s="311"/>
      <c r="K146" s="309"/>
      <c r="L146" s="309"/>
      <c r="M146" s="311"/>
      <c r="N146" s="309"/>
      <c r="O146" s="309"/>
      <c r="P146" s="311"/>
      <c r="Q146" s="309"/>
      <c r="R146" s="309"/>
      <c r="S146" s="311"/>
      <c r="T146" s="312"/>
      <c r="U146" s="309"/>
      <c r="V146" s="309"/>
    </row>
    <row r="147" spans="1:22" ht="20.25">
      <c r="A147" s="309"/>
      <c r="B147" s="309"/>
      <c r="C147" s="309"/>
      <c r="D147" s="309"/>
      <c r="E147" s="309"/>
      <c r="F147" s="309"/>
      <c r="G147" s="309"/>
      <c r="H147" s="309"/>
      <c r="I147" s="309"/>
      <c r="J147" s="311"/>
      <c r="K147" s="309"/>
      <c r="L147" s="309"/>
      <c r="M147" s="311"/>
      <c r="N147" s="309"/>
      <c r="O147" s="309"/>
      <c r="P147" s="311"/>
      <c r="Q147" s="309"/>
      <c r="R147" s="309"/>
      <c r="S147" s="311"/>
      <c r="T147" s="312"/>
      <c r="U147" s="309"/>
      <c r="V147" s="309"/>
    </row>
    <row r="148" spans="1:22" ht="20.25">
      <c r="A148" s="309"/>
      <c r="B148" s="309"/>
      <c r="C148" s="309"/>
      <c r="D148" s="309"/>
      <c r="E148" s="309"/>
      <c r="F148" s="309"/>
      <c r="G148" s="309"/>
      <c r="H148" s="309"/>
      <c r="I148" s="309"/>
      <c r="J148" s="311"/>
      <c r="K148" s="309"/>
      <c r="L148" s="309"/>
      <c r="M148" s="311"/>
      <c r="N148" s="309"/>
      <c r="O148" s="309"/>
      <c r="P148" s="311"/>
      <c r="Q148" s="309"/>
      <c r="R148" s="309"/>
      <c r="S148" s="311"/>
      <c r="T148" s="312"/>
      <c r="U148" s="309"/>
      <c r="V148" s="309"/>
    </row>
    <row r="149" spans="1:22" ht="20.25">
      <c r="A149" s="309"/>
      <c r="B149" s="309"/>
      <c r="C149" s="309"/>
      <c r="D149" s="309"/>
      <c r="E149" s="309"/>
      <c r="F149" s="309"/>
      <c r="G149" s="309"/>
      <c r="H149" s="309"/>
      <c r="I149" s="309"/>
      <c r="J149" s="311"/>
      <c r="K149" s="309"/>
      <c r="L149" s="309"/>
      <c r="M149" s="311"/>
      <c r="N149" s="309"/>
      <c r="O149" s="309"/>
      <c r="P149" s="311"/>
      <c r="Q149" s="309"/>
      <c r="R149" s="309"/>
      <c r="S149" s="311"/>
      <c r="T149" s="312"/>
      <c r="U149" s="309"/>
      <c r="V149" s="309"/>
    </row>
    <row r="150" spans="1:22" ht="20.25">
      <c r="A150" s="309"/>
      <c r="B150" s="309"/>
      <c r="C150" s="309"/>
      <c r="D150" s="309"/>
      <c r="E150" s="309"/>
      <c r="F150" s="309"/>
      <c r="G150" s="309"/>
      <c r="H150" s="309"/>
      <c r="I150" s="309"/>
      <c r="J150" s="311"/>
      <c r="K150" s="309"/>
      <c r="L150" s="309"/>
      <c r="M150" s="311"/>
      <c r="N150" s="309"/>
      <c r="O150" s="309"/>
      <c r="P150" s="311"/>
      <c r="Q150" s="309"/>
      <c r="R150" s="309"/>
      <c r="S150" s="311"/>
      <c r="T150" s="312"/>
      <c r="U150" s="309"/>
      <c r="V150" s="309"/>
    </row>
    <row r="151" spans="1:22" ht="20.25">
      <c r="A151" s="309"/>
      <c r="B151" s="309"/>
      <c r="C151" s="309"/>
      <c r="D151" s="309"/>
      <c r="E151" s="309"/>
      <c r="F151" s="309"/>
      <c r="G151" s="309"/>
      <c r="H151" s="309"/>
      <c r="I151" s="309"/>
      <c r="J151" s="311"/>
      <c r="K151" s="309"/>
      <c r="L151" s="309"/>
      <c r="M151" s="311"/>
      <c r="N151" s="309"/>
      <c r="O151" s="309"/>
      <c r="P151" s="311"/>
      <c r="Q151" s="309"/>
      <c r="R151" s="309"/>
      <c r="S151" s="311"/>
      <c r="T151" s="312"/>
      <c r="U151" s="309"/>
      <c r="V151" s="309"/>
    </row>
    <row r="152" spans="1:22" ht="20.25">
      <c r="A152" s="309"/>
      <c r="B152" s="309"/>
      <c r="C152" s="309"/>
      <c r="D152" s="309"/>
      <c r="E152" s="309"/>
      <c r="F152" s="309"/>
      <c r="G152" s="309"/>
      <c r="H152" s="309"/>
      <c r="I152" s="309"/>
      <c r="J152" s="311"/>
      <c r="K152" s="309"/>
      <c r="L152" s="309"/>
      <c r="M152" s="311"/>
      <c r="N152" s="309"/>
      <c r="O152" s="309"/>
      <c r="P152" s="311"/>
      <c r="Q152" s="309"/>
      <c r="R152" s="309"/>
      <c r="S152" s="311"/>
      <c r="T152" s="312"/>
      <c r="U152" s="309"/>
      <c r="V152" s="309"/>
    </row>
    <row r="153" spans="1:22" ht="20.25">
      <c r="A153" s="309"/>
      <c r="B153" s="309"/>
      <c r="C153" s="309"/>
      <c r="D153" s="309"/>
      <c r="E153" s="309"/>
      <c r="F153" s="309"/>
      <c r="G153" s="309"/>
      <c r="H153" s="309"/>
      <c r="I153" s="309"/>
      <c r="J153" s="311"/>
      <c r="K153" s="309"/>
      <c r="L153" s="309"/>
      <c r="M153" s="311"/>
      <c r="N153" s="309"/>
      <c r="O153" s="309"/>
      <c r="P153" s="311"/>
      <c r="Q153" s="309"/>
      <c r="R153" s="309"/>
      <c r="S153" s="311"/>
      <c r="T153" s="312"/>
      <c r="U153" s="309"/>
      <c r="V153" s="309"/>
    </row>
    <row r="154" spans="1:22" ht="20.25">
      <c r="A154" s="309"/>
      <c r="B154" s="309"/>
      <c r="C154" s="309"/>
      <c r="D154" s="309"/>
      <c r="E154" s="309"/>
      <c r="F154" s="309"/>
      <c r="G154" s="309"/>
      <c r="H154" s="309"/>
      <c r="I154" s="309"/>
      <c r="J154" s="311"/>
      <c r="K154" s="309"/>
      <c r="L154" s="309"/>
      <c r="M154" s="311"/>
      <c r="N154" s="309"/>
      <c r="O154" s="309"/>
      <c r="P154" s="311"/>
      <c r="Q154" s="309"/>
      <c r="R154" s="309"/>
      <c r="S154" s="311"/>
      <c r="T154" s="312"/>
      <c r="U154" s="309"/>
      <c r="V154" s="309"/>
    </row>
    <row r="155" spans="1:22" ht="20.25">
      <c r="A155" s="309"/>
      <c r="B155" s="309"/>
      <c r="C155" s="309"/>
      <c r="D155" s="309"/>
      <c r="E155" s="309"/>
      <c r="F155" s="309"/>
      <c r="G155" s="309"/>
      <c r="H155" s="309"/>
      <c r="I155" s="309"/>
      <c r="J155" s="311"/>
      <c r="K155" s="309"/>
      <c r="L155" s="309"/>
      <c r="M155" s="311"/>
      <c r="N155" s="309"/>
      <c r="O155" s="309"/>
      <c r="P155" s="311"/>
      <c r="Q155" s="309"/>
      <c r="R155" s="309"/>
      <c r="S155" s="311"/>
      <c r="T155" s="312"/>
      <c r="U155" s="309"/>
      <c r="V155" s="309"/>
    </row>
    <row r="156" spans="1:22" ht="20.25">
      <c r="A156" s="309"/>
      <c r="B156" s="309"/>
      <c r="C156" s="309"/>
      <c r="D156" s="309"/>
      <c r="E156" s="309"/>
      <c r="F156" s="309"/>
      <c r="G156" s="309"/>
      <c r="H156" s="309"/>
      <c r="I156" s="309"/>
      <c r="J156" s="311"/>
      <c r="K156" s="309"/>
      <c r="L156" s="309"/>
      <c r="M156" s="311"/>
      <c r="N156" s="309"/>
      <c r="O156" s="309"/>
      <c r="P156" s="311"/>
      <c r="Q156" s="309"/>
      <c r="R156" s="309"/>
      <c r="S156" s="311"/>
      <c r="T156" s="312"/>
      <c r="U156" s="309"/>
      <c r="V156" s="309"/>
    </row>
    <row r="157" spans="1:22" ht="20.25">
      <c r="A157" s="309"/>
      <c r="B157" s="309"/>
      <c r="C157" s="309"/>
      <c r="D157" s="309"/>
      <c r="E157" s="309"/>
      <c r="F157" s="309"/>
      <c r="G157" s="309"/>
      <c r="H157" s="309"/>
      <c r="I157" s="309"/>
      <c r="J157" s="311"/>
      <c r="K157" s="309"/>
      <c r="L157" s="309"/>
      <c r="M157" s="311"/>
      <c r="N157" s="309"/>
      <c r="O157" s="309"/>
      <c r="P157" s="311"/>
      <c r="Q157" s="309"/>
      <c r="R157" s="309"/>
      <c r="S157" s="311"/>
      <c r="T157" s="312"/>
      <c r="U157" s="309"/>
      <c r="V157" s="309"/>
    </row>
    <row r="158" spans="1:22" ht="20.25">
      <c r="A158" s="309"/>
      <c r="B158" s="309"/>
      <c r="C158" s="309"/>
      <c r="D158" s="309"/>
      <c r="E158" s="309"/>
      <c r="F158" s="309"/>
      <c r="G158" s="309"/>
      <c r="H158" s="309"/>
      <c r="I158" s="309"/>
      <c r="J158" s="311"/>
      <c r="K158" s="309"/>
      <c r="L158" s="309"/>
      <c r="M158" s="311"/>
      <c r="N158" s="309"/>
      <c r="O158" s="309"/>
      <c r="P158" s="311"/>
      <c r="Q158" s="309"/>
      <c r="R158" s="309"/>
      <c r="S158" s="311"/>
      <c r="T158" s="312"/>
      <c r="U158" s="309"/>
      <c r="V158" s="309"/>
    </row>
    <row r="159" spans="1:22" ht="20.25">
      <c r="A159" s="309"/>
      <c r="B159" s="309"/>
      <c r="C159" s="309"/>
      <c r="D159" s="309"/>
      <c r="E159" s="309"/>
      <c r="F159" s="309"/>
      <c r="G159" s="309"/>
      <c r="H159" s="309"/>
      <c r="I159" s="309"/>
      <c r="J159" s="311"/>
      <c r="K159" s="309"/>
      <c r="L159" s="309"/>
      <c r="M159" s="311"/>
      <c r="N159" s="309"/>
      <c r="O159" s="309"/>
      <c r="P159" s="311"/>
      <c r="Q159" s="309"/>
      <c r="R159" s="309"/>
      <c r="S159" s="311"/>
      <c r="T159" s="312"/>
      <c r="U159" s="309"/>
      <c r="V159" s="309"/>
    </row>
    <row r="160" spans="1:22" ht="20.25">
      <c r="A160" s="309"/>
      <c r="B160" s="309"/>
      <c r="C160" s="309"/>
      <c r="D160" s="309"/>
      <c r="E160" s="309"/>
      <c r="F160" s="309"/>
      <c r="G160" s="309"/>
      <c r="H160" s="309"/>
      <c r="I160" s="309"/>
      <c r="J160" s="311"/>
      <c r="K160" s="309"/>
      <c r="L160" s="309"/>
      <c r="M160" s="311"/>
      <c r="N160" s="309"/>
      <c r="O160" s="309"/>
      <c r="P160" s="311"/>
      <c r="Q160" s="309"/>
      <c r="R160" s="309"/>
      <c r="S160" s="311"/>
      <c r="T160" s="312"/>
      <c r="U160" s="309"/>
      <c r="V160" s="309"/>
    </row>
    <row r="161" spans="1:22" ht="20.25">
      <c r="A161" s="309"/>
      <c r="B161" s="309"/>
      <c r="C161" s="309"/>
      <c r="D161" s="309"/>
      <c r="E161" s="309"/>
      <c r="F161" s="309"/>
      <c r="G161" s="309"/>
      <c r="H161" s="309"/>
      <c r="I161" s="309"/>
      <c r="J161" s="311"/>
      <c r="K161" s="309"/>
      <c r="L161" s="309"/>
      <c r="M161" s="311"/>
      <c r="N161" s="309"/>
      <c r="O161" s="309"/>
      <c r="P161" s="311"/>
      <c r="Q161" s="309"/>
      <c r="R161" s="309"/>
      <c r="S161" s="311"/>
      <c r="T161" s="312"/>
      <c r="U161" s="309"/>
      <c r="V161" s="309"/>
    </row>
    <row r="162" spans="1:22" ht="20.25">
      <c r="A162" s="309"/>
      <c r="B162" s="309"/>
      <c r="C162" s="309"/>
      <c r="D162" s="309"/>
      <c r="E162" s="309"/>
      <c r="F162" s="309"/>
      <c r="G162" s="309"/>
      <c r="H162" s="309"/>
      <c r="I162" s="309"/>
      <c r="J162" s="311"/>
      <c r="K162" s="309"/>
      <c r="L162" s="309"/>
      <c r="M162" s="311"/>
      <c r="N162" s="309"/>
      <c r="O162" s="309"/>
      <c r="P162" s="311"/>
      <c r="Q162" s="309"/>
      <c r="R162" s="309"/>
      <c r="S162" s="311"/>
      <c r="T162" s="312"/>
      <c r="U162" s="309"/>
      <c r="V162" s="309"/>
    </row>
    <row r="163" spans="1:22" ht="20.25">
      <c r="A163" s="309"/>
      <c r="B163" s="309"/>
      <c r="C163" s="309"/>
      <c r="D163" s="309"/>
      <c r="E163" s="309"/>
      <c r="F163" s="309"/>
      <c r="G163" s="309"/>
      <c r="H163" s="309"/>
      <c r="I163" s="309"/>
      <c r="J163" s="311"/>
      <c r="K163" s="309"/>
      <c r="L163" s="309"/>
      <c r="M163" s="311"/>
      <c r="N163" s="309"/>
      <c r="O163" s="309"/>
      <c r="P163" s="311"/>
      <c r="Q163" s="309"/>
      <c r="R163" s="309"/>
      <c r="S163" s="311"/>
      <c r="T163" s="312"/>
      <c r="U163" s="309"/>
      <c r="V163" s="309"/>
    </row>
    <row r="164" spans="1:22" ht="20.25">
      <c r="A164" s="309"/>
      <c r="B164" s="309"/>
      <c r="C164" s="309"/>
      <c r="D164" s="309"/>
      <c r="E164" s="309"/>
      <c r="F164" s="309"/>
      <c r="G164" s="309"/>
      <c r="H164" s="309"/>
      <c r="I164" s="309"/>
      <c r="J164" s="311"/>
      <c r="K164" s="309"/>
      <c r="L164" s="309"/>
      <c r="M164" s="311"/>
      <c r="N164" s="309"/>
      <c r="O164" s="309"/>
      <c r="P164" s="311"/>
      <c r="Q164" s="309"/>
      <c r="R164" s="309"/>
      <c r="S164" s="311"/>
      <c r="T164" s="312"/>
      <c r="U164" s="309"/>
      <c r="V164" s="309"/>
    </row>
    <row r="165" spans="1:22" ht="20.25">
      <c r="A165" s="309"/>
      <c r="B165" s="309"/>
      <c r="C165" s="309"/>
      <c r="D165" s="309"/>
      <c r="E165" s="309"/>
      <c r="F165" s="309"/>
      <c r="G165" s="309"/>
      <c r="H165" s="309"/>
      <c r="I165" s="309"/>
      <c r="J165" s="311"/>
      <c r="K165" s="309"/>
      <c r="L165" s="309"/>
      <c r="M165" s="311"/>
      <c r="N165" s="309"/>
      <c r="O165" s="309"/>
      <c r="P165" s="311"/>
      <c r="Q165" s="309"/>
      <c r="R165" s="309"/>
      <c r="S165" s="311"/>
      <c r="T165" s="312"/>
      <c r="U165" s="309"/>
      <c r="V165" s="309"/>
    </row>
    <row r="166" spans="1:22" ht="20.25">
      <c r="A166" s="309"/>
      <c r="B166" s="309"/>
      <c r="C166" s="309"/>
      <c r="D166" s="309"/>
      <c r="E166" s="309"/>
      <c r="F166" s="309"/>
      <c r="G166" s="309"/>
      <c r="H166" s="309"/>
      <c r="I166" s="309"/>
      <c r="J166" s="311"/>
      <c r="K166" s="309"/>
      <c r="L166" s="309"/>
      <c r="M166" s="311"/>
      <c r="N166" s="309"/>
      <c r="O166" s="309"/>
      <c r="P166" s="311"/>
      <c r="Q166" s="309"/>
      <c r="R166" s="309"/>
      <c r="S166" s="311"/>
      <c r="T166" s="312"/>
      <c r="U166" s="309"/>
      <c r="V166" s="309"/>
    </row>
    <row r="167" spans="1:22" ht="20.25">
      <c r="A167" s="309"/>
      <c r="B167" s="309"/>
      <c r="C167" s="309"/>
      <c r="D167" s="309"/>
      <c r="E167" s="309"/>
      <c r="F167" s="309"/>
      <c r="G167" s="309"/>
      <c r="H167" s="309"/>
      <c r="I167" s="309"/>
      <c r="J167" s="311"/>
      <c r="K167" s="309"/>
      <c r="L167" s="309"/>
      <c r="M167" s="311"/>
      <c r="N167" s="309"/>
      <c r="O167" s="309"/>
      <c r="P167" s="311"/>
      <c r="Q167" s="309"/>
      <c r="R167" s="309"/>
      <c r="S167" s="311"/>
      <c r="T167" s="312"/>
      <c r="U167" s="309"/>
      <c r="V167" s="309"/>
    </row>
    <row r="168" spans="1:22" ht="20.25">
      <c r="A168" s="309"/>
      <c r="B168" s="309"/>
      <c r="C168" s="309"/>
      <c r="D168" s="309"/>
      <c r="E168" s="309"/>
      <c r="F168" s="309"/>
      <c r="G168" s="309"/>
      <c r="H168" s="309"/>
      <c r="I168" s="309"/>
      <c r="J168" s="311"/>
      <c r="K168" s="309"/>
      <c r="L168" s="309"/>
      <c r="M168" s="311"/>
      <c r="N168" s="309"/>
      <c r="O168" s="309"/>
      <c r="P168" s="311"/>
      <c r="Q168" s="309"/>
      <c r="R168" s="309"/>
      <c r="S168" s="311"/>
      <c r="T168" s="312"/>
      <c r="U168" s="309"/>
      <c r="V168" s="309"/>
    </row>
    <row r="169" spans="1:22" ht="20.25">
      <c r="A169" s="309"/>
      <c r="B169" s="309"/>
      <c r="C169" s="309"/>
      <c r="D169" s="309"/>
      <c r="E169" s="309"/>
      <c r="F169" s="309"/>
      <c r="G169" s="309"/>
      <c r="H169" s="309"/>
      <c r="I169" s="309"/>
      <c r="J169" s="311"/>
      <c r="K169" s="309"/>
      <c r="L169" s="309"/>
      <c r="M169" s="311"/>
      <c r="N169" s="309"/>
      <c r="O169" s="309"/>
      <c r="P169" s="311"/>
      <c r="Q169" s="309"/>
      <c r="R169" s="309"/>
      <c r="S169" s="311"/>
      <c r="T169" s="312"/>
      <c r="U169" s="309"/>
      <c r="V169" s="309"/>
    </row>
    <row r="170" spans="1:22" ht="20.25">
      <c r="A170" s="309"/>
      <c r="B170" s="309"/>
      <c r="C170" s="309"/>
      <c r="D170" s="309"/>
      <c r="E170" s="309"/>
      <c r="F170" s="309"/>
      <c r="G170" s="309"/>
      <c r="H170" s="309"/>
      <c r="I170" s="309"/>
      <c r="J170" s="311"/>
      <c r="K170" s="309"/>
      <c r="L170" s="309"/>
      <c r="M170" s="311"/>
      <c r="N170" s="309"/>
      <c r="O170" s="309"/>
      <c r="P170" s="311"/>
      <c r="Q170" s="309"/>
      <c r="R170" s="309"/>
      <c r="S170" s="311"/>
      <c r="T170" s="312"/>
      <c r="U170" s="309"/>
      <c r="V170" s="309"/>
    </row>
    <row r="171" spans="1:22" ht="20.25">
      <c r="A171" s="309"/>
      <c r="B171" s="309"/>
      <c r="C171" s="309"/>
      <c r="D171" s="309"/>
      <c r="E171" s="309"/>
      <c r="F171" s="309"/>
      <c r="G171" s="309"/>
      <c r="H171" s="309"/>
      <c r="I171" s="309"/>
      <c r="J171" s="311"/>
      <c r="K171" s="309"/>
      <c r="L171" s="309"/>
      <c r="M171" s="311"/>
      <c r="N171" s="309"/>
      <c r="O171" s="309"/>
      <c r="P171" s="311"/>
      <c r="Q171" s="309"/>
      <c r="R171" s="309"/>
      <c r="S171" s="311"/>
      <c r="T171" s="312"/>
      <c r="U171" s="309"/>
      <c r="V171" s="309"/>
    </row>
    <row r="172" spans="1:22" ht="20.25">
      <c r="A172" s="309"/>
      <c r="B172" s="309"/>
      <c r="C172" s="309"/>
      <c r="D172" s="309"/>
      <c r="E172" s="309"/>
      <c r="F172" s="309"/>
      <c r="G172" s="309"/>
      <c r="H172" s="309"/>
      <c r="I172" s="309"/>
      <c r="J172" s="311"/>
      <c r="K172" s="309"/>
      <c r="L172" s="309"/>
      <c r="M172" s="311"/>
      <c r="N172" s="309"/>
      <c r="O172" s="309"/>
      <c r="P172" s="311"/>
      <c r="Q172" s="309"/>
      <c r="R172" s="309"/>
      <c r="S172" s="311"/>
      <c r="T172" s="312"/>
      <c r="U172" s="309"/>
      <c r="V172" s="309"/>
    </row>
    <row r="173" spans="1:22" ht="20.25">
      <c r="A173" s="309"/>
      <c r="B173" s="309"/>
      <c r="C173" s="309"/>
      <c r="D173" s="309"/>
      <c r="E173" s="309"/>
      <c r="F173" s="309"/>
      <c r="G173" s="309"/>
      <c r="H173" s="309"/>
      <c r="I173" s="309"/>
      <c r="J173" s="311"/>
      <c r="K173" s="309"/>
      <c r="L173" s="309"/>
      <c r="M173" s="311"/>
      <c r="N173" s="309"/>
      <c r="O173" s="309"/>
      <c r="P173" s="311"/>
      <c r="Q173" s="309"/>
      <c r="R173" s="309"/>
      <c r="S173" s="311"/>
      <c r="T173" s="312"/>
      <c r="U173" s="309"/>
      <c r="V173" s="309"/>
    </row>
    <row r="174" spans="1:22" ht="20.25">
      <c r="A174" s="309"/>
      <c r="B174" s="309"/>
      <c r="C174" s="309"/>
      <c r="D174" s="309"/>
      <c r="E174" s="309"/>
      <c r="F174" s="309"/>
      <c r="G174" s="309"/>
      <c r="H174" s="309"/>
      <c r="I174" s="309"/>
      <c r="J174" s="311"/>
      <c r="K174" s="309"/>
      <c r="L174" s="309"/>
      <c r="M174" s="311"/>
      <c r="N174" s="309"/>
      <c r="O174" s="309"/>
      <c r="P174" s="311"/>
      <c r="Q174" s="309"/>
      <c r="R174" s="309"/>
      <c r="S174" s="311"/>
      <c r="T174" s="312"/>
      <c r="U174" s="309"/>
      <c r="V174" s="309"/>
    </row>
    <row r="175" spans="1:22" ht="20.25">
      <c r="A175" s="309"/>
      <c r="B175" s="309"/>
      <c r="C175" s="309"/>
      <c r="D175" s="309"/>
      <c r="E175" s="309"/>
      <c r="F175" s="309"/>
      <c r="G175" s="309"/>
      <c r="H175" s="309"/>
      <c r="I175" s="309"/>
      <c r="J175" s="311"/>
      <c r="K175" s="309"/>
      <c r="L175" s="309"/>
      <c r="M175" s="311"/>
      <c r="N175" s="309"/>
      <c r="O175" s="309"/>
      <c r="P175" s="311"/>
      <c r="Q175" s="309"/>
      <c r="R175" s="309"/>
      <c r="S175" s="311"/>
      <c r="T175" s="312"/>
      <c r="U175" s="309"/>
      <c r="V175" s="309"/>
    </row>
    <row r="176" spans="1:22" ht="20.25">
      <c r="A176" s="309"/>
      <c r="B176" s="309"/>
      <c r="C176" s="309"/>
      <c r="D176" s="309"/>
      <c r="E176" s="309"/>
      <c r="F176" s="309"/>
      <c r="G176" s="309"/>
      <c r="H176" s="309"/>
      <c r="I176" s="309"/>
      <c r="J176" s="311"/>
      <c r="K176" s="309"/>
      <c r="L176" s="309"/>
      <c r="M176" s="311"/>
      <c r="N176" s="309"/>
      <c r="O176" s="309"/>
      <c r="P176" s="311"/>
      <c r="Q176" s="309"/>
      <c r="R176" s="309"/>
      <c r="S176" s="311"/>
      <c r="T176" s="312"/>
      <c r="U176" s="309"/>
      <c r="V176" s="309"/>
    </row>
    <row r="177" spans="1:22" ht="20.25">
      <c r="A177" s="309"/>
      <c r="B177" s="309"/>
      <c r="C177" s="309"/>
      <c r="D177" s="309"/>
      <c r="E177" s="309"/>
      <c r="F177" s="309"/>
      <c r="G177" s="309"/>
      <c r="H177" s="309"/>
      <c r="I177" s="309"/>
      <c r="J177" s="311"/>
      <c r="K177" s="309"/>
      <c r="L177" s="309"/>
      <c r="M177" s="311"/>
      <c r="N177" s="309"/>
      <c r="O177" s="309"/>
      <c r="P177" s="311"/>
      <c r="Q177" s="309"/>
      <c r="R177" s="309"/>
      <c r="S177" s="311"/>
      <c r="T177" s="312"/>
      <c r="U177" s="309"/>
      <c r="V177" s="309"/>
    </row>
    <row r="178" spans="1:22" ht="20.25">
      <c r="A178" s="309"/>
      <c r="B178" s="309"/>
      <c r="C178" s="309"/>
      <c r="D178" s="309"/>
      <c r="E178" s="309"/>
      <c r="F178" s="309"/>
      <c r="G178" s="309"/>
      <c r="H178" s="309"/>
      <c r="I178" s="309"/>
      <c r="J178" s="311"/>
      <c r="K178" s="309"/>
      <c r="L178" s="309"/>
      <c r="M178" s="311"/>
      <c r="N178" s="309"/>
      <c r="O178" s="309"/>
      <c r="P178" s="311"/>
      <c r="Q178" s="309"/>
      <c r="R178" s="309"/>
      <c r="S178" s="311"/>
      <c r="T178" s="312"/>
      <c r="U178" s="309"/>
      <c r="V178" s="309"/>
    </row>
    <row r="179" spans="1:22" ht="20.25">
      <c r="A179" s="309"/>
      <c r="B179" s="309"/>
      <c r="C179" s="309"/>
      <c r="D179" s="309"/>
      <c r="E179" s="309"/>
      <c r="F179" s="309"/>
      <c r="G179" s="309"/>
      <c r="H179" s="309"/>
      <c r="I179" s="309"/>
      <c r="J179" s="311"/>
      <c r="K179" s="309"/>
      <c r="L179" s="309"/>
      <c r="M179" s="311"/>
      <c r="N179" s="309"/>
      <c r="O179" s="309"/>
      <c r="P179" s="311"/>
      <c r="Q179" s="309"/>
      <c r="R179" s="309"/>
      <c r="S179" s="311"/>
      <c r="T179" s="312"/>
      <c r="U179" s="309"/>
      <c r="V179" s="309"/>
    </row>
    <row r="180" spans="1:22" ht="20.25">
      <c r="A180" s="309"/>
      <c r="B180" s="309"/>
      <c r="C180" s="309"/>
      <c r="D180" s="309"/>
      <c r="E180" s="309"/>
      <c r="F180" s="309"/>
      <c r="G180" s="309"/>
      <c r="H180" s="309"/>
      <c r="I180" s="309"/>
      <c r="J180" s="311"/>
      <c r="K180" s="309"/>
      <c r="L180" s="309"/>
      <c r="M180" s="311"/>
      <c r="N180" s="309"/>
      <c r="O180" s="309"/>
      <c r="P180" s="311"/>
      <c r="Q180" s="309"/>
      <c r="R180" s="309"/>
      <c r="S180" s="311"/>
      <c r="T180" s="312"/>
      <c r="U180" s="309"/>
      <c r="V180" s="309"/>
    </row>
    <row r="181" spans="1:22" ht="20.25">
      <c r="A181" s="309"/>
      <c r="B181" s="309"/>
      <c r="C181" s="309"/>
      <c r="D181" s="309"/>
      <c r="E181" s="309"/>
      <c r="F181" s="309"/>
      <c r="G181" s="309"/>
      <c r="H181" s="309"/>
      <c r="I181" s="309"/>
      <c r="J181" s="311"/>
      <c r="K181" s="309"/>
      <c r="L181" s="309"/>
      <c r="M181" s="311"/>
      <c r="N181" s="309"/>
      <c r="O181" s="309"/>
      <c r="P181" s="311"/>
      <c r="Q181" s="309"/>
      <c r="R181" s="309"/>
      <c r="S181" s="311"/>
      <c r="T181" s="312"/>
      <c r="U181" s="309"/>
      <c r="V181" s="309"/>
    </row>
    <row r="182" spans="1:22" ht="20.25">
      <c r="A182" s="309"/>
      <c r="B182" s="309"/>
      <c r="C182" s="309"/>
      <c r="D182" s="309"/>
      <c r="E182" s="309"/>
      <c r="F182" s="309"/>
      <c r="G182" s="309"/>
      <c r="H182" s="309"/>
      <c r="I182" s="309"/>
      <c r="J182" s="311"/>
      <c r="K182" s="309"/>
      <c r="L182" s="309"/>
      <c r="M182" s="311"/>
      <c r="N182" s="309"/>
      <c r="O182" s="309"/>
      <c r="P182" s="311"/>
      <c r="Q182" s="309"/>
      <c r="R182" s="309"/>
      <c r="S182" s="311"/>
      <c r="T182" s="312"/>
      <c r="U182" s="309"/>
      <c r="V182" s="309"/>
    </row>
    <row r="183" spans="1:22" ht="20.25">
      <c r="A183" s="309"/>
      <c r="B183" s="309"/>
      <c r="C183" s="309"/>
      <c r="D183" s="309"/>
      <c r="E183" s="309"/>
      <c r="F183" s="309"/>
      <c r="G183" s="309"/>
      <c r="H183" s="309"/>
      <c r="I183" s="309"/>
      <c r="J183" s="311"/>
      <c r="K183" s="309"/>
      <c r="L183" s="309"/>
      <c r="M183" s="311"/>
      <c r="N183" s="309"/>
      <c r="O183" s="309"/>
      <c r="P183" s="311"/>
      <c r="Q183" s="309"/>
      <c r="R183" s="309"/>
      <c r="S183" s="311"/>
      <c r="T183" s="312"/>
      <c r="U183" s="309"/>
      <c r="V183" s="309"/>
    </row>
    <row r="184" spans="1:22" ht="20.25">
      <c r="A184" s="309"/>
      <c r="B184" s="309"/>
      <c r="C184" s="309"/>
      <c r="D184" s="309"/>
      <c r="E184" s="309"/>
      <c r="F184" s="309"/>
      <c r="G184" s="309"/>
      <c r="H184" s="309"/>
      <c r="I184" s="309"/>
      <c r="J184" s="311"/>
      <c r="K184" s="309"/>
      <c r="L184" s="309"/>
      <c r="M184" s="311"/>
      <c r="N184" s="309"/>
      <c r="O184" s="309"/>
      <c r="P184" s="311"/>
      <c r="Q184" s="309"/>
      <c r="R184" s="309"/>
      <c r="S184" s="311"/>
      <c r="T184" s="312"/>
      <c r="U184" s="309"/>
      <c r="V184" s="309"/>
    </row>
    <row r="185" spans="1:22" ht="20.25">
      <c r="A185" s="309"/>
      <c r="B185" s="309"/>
      <c r="C185" s="309"/>
      <c r="D185" s="309"/>
      <c r="E185" s="309"/>
      <c r="F185" s="309"/>
      <c r="G185" s="309"/>
      <c r="H185" s="309"/>
      <c r="I185" s="309"/>
      <c r="J185" s="311"/>
      <c r="K185" s="309"/>
      <c r="L185" s="309"/>
      <c r="M185" s="311"/>
      <c r="N185" s="309"/>
      <c r="O185" s="309"/>
      <c r="P185" s="311"/>
      <c r="Q185" s="309"/>
      <c r="R185" s="309"/>
      <c r="S185" s="311"/>
      <c r="T185" s="312"/>
      <c r="U185" s="309"/>
      <c r="V185" s="309"/>
    </row>
    <row r="186" spans="1:22" ht="20.25">
      <c r="A186" s="309"/>
      <c r="B186" s="309"/>
      <c r="C186" s="309"/>
      <c r="D186" s="309"/>
      <c r="E186" s="309"/>
      <c r="F186" s="309"/>
      <c r="G186" s="309"/>
      <c r="H186" s="309"/>
      <c r="I186" s="309"/>
      <c r="J186" s="311"/>
      <c r="K186" s="309"/>
      <c r="L186" s="309"/>
      <c r="M186" s="311"/>
      <c r="N186" s="309"/>
      <c r="O186" s="309"/>
      <c r="P186" s="311"/>
      <c r="Q186" s="309"/>
      <c r="R186" s="309"/>
      <c r="S186" s="311"/>
      <c r="T186" s="312"/>
      <c r="U186" s="309"/>
      <c r="V186" s="309"/>
    </row>
    <row r="187" spans="1:22" ht="20.25">
      <c r="A187" s="309"/>
      <c r="B187" s="309"/>
      <c r="C187" s="309"/>
      <c r="D187" s="309"/>
      <c r="E187" s="309"/>
      <c r="F187" s="309"/>
      <c r="G187" s="309"/>
      <c r="H187" s="309"/>
      <c r="I187" s="309"/>
      <c r="J187" s="311"/>
      <c r="K187" s="309"/>
      <c r="L187" s="309"/>
      <c r="M187" s="311"/>
      <c r="N187" s="309"/>
      <c r="O187" s="309"/>
      <c r="P187" s="311"/>
      <c r="Q187" s="309"/>
      <c r="R187" s="309"/>
      <c r="S187" s="311"/>
      <c r="T187" s="312"/>
      <c r="U187" s="309"/>
      <c r="V187" s="309"/>
    </row>
    <row r="188" spans="1:22" ht="20.25">
      <c r="A188" s="309"/>
      <c r="B188" s="309"/>
      <c r="C188" s="309"/>
      <c r="D188" s="309"/>
      <c r="E188" s="309"/>
      <c r="F188" s="309"/>
      <c r="G188" s="309"/>
      <c r="H188" s="309"/>
      <c r="I188" s="309"/>
      <c r="J188" s="311"/>
      <c r="K188" s="309"/>
      <c r="L188" s="309"/>
      <c r="M188" s="311"/>
      <c r="N188" s="309"/>
      <c r="O188" s="309"/>
      <c r="P188" s="311"/>
      <c r="Q188" s="309"/>
      <c r="R188" s="309"/>
      <c r="S188" s="311"/>
      <c r="T188" s="312"/>
      <c r="U188" s="309"/>
      <c r="V188" s="309"/>
    </row>
    <row r="189" spans="1:22" ht="20.25">
      <c r="A189" s="309"/>
      <c r="B189" s="309"/>
      <c r="C189" s="309"/>
      <c r="D189" s="309"/>
      <c r="E189" s="309"/>
      <c r="F189" s="309"/>
      <c r="G189" s="309"/>
      <c r="H189" s="309"/>
      <c r="I189" s="309"/>
      <c r="J189" s="311"/>
      <c r="K189" s="309"/>
      <c r="L189" s="309"/>
      <c r="M189" s="311"/>
      <c r="N189" s="309"/>
      <c r="O189" s="309"/>
      <c r="P189" s="311"/>
      <c r="Q189" s="309"/>
      <c r="R189" s="309"/>
      <c r="S189" s="311"/>
      <c r="T189" s="312"/>
      <c r="U189" s="309"/>
      <c r="V189" s="309"/>
    </row>
  </sheetData>
  <sheetProtection/>
  <mergeCells count="12">
    <mergeCell ref="A3:A4"/>
    <mergeCell ref="B3:B4"/>
    <mergeCell ref="C3:C4"/>
    <mergeCell ref="D3:F3"/>
    <mergeCell ref="G3:G4"/>
    <mergeCell ref="H3:J3"/>
    <mergeCell ref="K3:M3"/>
    <mergeCell ref="N3:P3"/>
    <mergeCell ref="Q3:S3"/>
    <mergeCell ref="T3:T4"/>
    <mergeCell ref="U3:U4"/>
    <mergeCell ref="V3:V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13" sqref="D13"/>
    </sheetView>
  </sheetViews>
  <sheetFormatPr defaultColWidth="9.140625" defaultRowHeight="21.75" customHeight="1"/>
  <cols>
    <col min="1" max="1" width="12.140625" style="473" customWidth="1"/>
    <col min="2" max="2" width="5.140625" style="473" customWidth="1"/>
    <col min="3" max="3" width="5.7109375" style="473" customWidth="1"/>
    <col min="4" max="4" width="44.7109375" style="473" customWidth="1"/>
    <col min="5" max="5" width="16.8515625" style="473" customWidth="1"/>
    <col min="6" max="6" width="8.57421875" style="473" customWidth="1"/>
    <col min="7" max="7" width="8.140625" style="473" customWidth="1"/>
    <col min="8" max="8" width="16.7109375" style="473" customWidth="1"/>
    <col min="9" max="9" width="22.00390625" style="473" customWidth="1"/>
    <col min="10" max="13" width="9.140625" style="473" customWidth="1"/>
    <col min="14" max="14" width="12.28125" style="473" customWidth="1"/>
    <col min="15" max="15" width="10.8515625" style="473" customWidth="1"/>
    <col min="16" max="16" width="13.00390625" style="473" customWidth="1"/>
    <col min="17" max="17" width="13.57421875" style="473" customWidth="1"/>
    <col min="18" max="16384" width="9.140625" style="473" customWidth="1"/>
  </cols>
  <sheetData>
    <row r="1" spans="1:9" ht="21.75" customHeight="1">
      <c r="A1" s="471" t="s">
        <v>1753</v>
      </c>
      <c r="B1" s="472"/>
      <c r="C1" s="472"/>
      <c r="D1" s="472"/>
      <c r="E1" s="472"/>
      <c r="F1" s="472"/>
      <c r="G1" s="472"/>
      <c r="H1" s="472"/>
      <c r="I1" s="472"/>
    </row>
    <row r="2" spans="1:9" ht="21.75" customHeight="1">
      <c r="A2" s="474"/>
      <c r="B2" s="475"/>
      <c r="C2" s="475"/>
      <c r="D2" s="475"/>
      <c r="E2" s="475"/>
      <c r="F2" s="475"/>
      <c r="G2" s="475"/>
      <c r="H2" s="475"/>
      <c r="I2" s="475"/>
    </row>
    <row r="3" spans="1:9" ht="21.75" customHeight="1">
      <c r="A3" s="476" t="s">
        <v>197</v>
      </c>
      <c r="B3" s="476" t="s">
        <v>196</v>
      </c>
      <c r="C3" s="476" t="s">
        <v>1754</v>
      </c>
      <c r="D3" s="476" t="s">
        <v>487</v>
      </c>
      <c r="E3" s="476" t="s">
        <v>973</v>
      </c>
      <c r="F3" s="477" t="s">
        <v>484</v>
      </c>
      <c r="G3" s="478"/>
      <c r="H3" s="476" t="s">
        <v>1627</v>
      </c>
      <c r="I3" s="476" t="s">
        <v>1755</v>
      </c>
    </row>
    <row r="4" spans="1:9" ht="21.75" customHeight="1">
      <c r="A4" s="479" t="s">
        <v>1756</v>
      </c>
      <c r="B4" s="479"/>
      <c r="C4" s="480" t="s">
        <v>1757</v>
      </c>
      <c r="D4" s="481" t="s">
        <v>1758</v>
      </c>
      <c r="E4" s="482">
        <v>20000</v>
      </c>
      <c r="F4" s="483">
        <v>1</v>
      </c>
      <c r="G4" s="483" t="s">
        <v>97</v>
      </c>
      <c r="H4" s="484">
        <f>E4*F4</f>
        <v>20000</v>
      </c>
      <c r="I4" s="485" t="s">
        <v>1759</v>
      </c>
    </row>
    <row r="5" spans="1:9" ht="21.75" customHeight="1">
      <c r="A5" s="479"/>
      <c r="B5" s="479"/>
      <c r="C5" s="480" t="s">
        <v>1760</v>
      </c>
      <c r="D5" s="479" t="s">
        <v>1761</v>
      </c>
      <c r="E5" s="484">
        <v>20000</v>
      </c>
      <c r="F5" s="486">
        <v>1</v>
      </c>
      <c r="G5" s="486" t="s">
        <v>1762</v>
      </c>
      <c r="H5" s="484">
        <f aca="true" t="shared" si="0" ref="H5:H13">E5*F5</f>
        <v>20000</v>
      </c>
      <c r="I5" s="485" t="s">
        <v>1759</v>
      </c>
    </row>
    <row r="6" spans="1:9" ht="21.75" customHeight="1">
      <c r="A6" s="486"/>
      <c r="B6" s="486"/>
      <c r="C6" s="480" t="s">
        <v>1763</v>
      </c>
      <c r="D6" s="479" t="s">
        <v>1764</v>
      </c>
      <c r="E6" s="484">
        <v>20000</v>
      </c>
      <c r="F6" s="486">
        <v>1</v>
      </c>
      <c r="G6" s="486" t="s">
        <v>1762</v>
      </c>
      <c r="H6" s="484">
        <f t="shared" si="0"/>
        <v>20000</v>
      </c>
      <c r="I6" s="485" t="s">
        <v>1765</v>
      </c>
    </row>
    <row r="7" spans="1:9" ht="21.75" customHeight="1">
      <c r="A7" s="481"/>
      <c r="B7" s="487"/>
      <c r="C7" s="480" t="s">
        <v>1766</v>
      </c>
      <c r="D7" s="479" t="s">
        <v>1767</v>
      </c>
      <c r="E7" s="484">
        <v>50000</v>
      </c>
      <c r="F7" s="483">
        <v>1</v>
      </c>
      <c r="G7" s="486" t="s">
        <v>1762</v>
      </c>
      <c r="H7" s="484">
        <f t="shared" si="0"/>
        <v>50000</v>
      </c>
      <c r="I7" s="485" t="s">
        <v>1768</v>
      </c>
    </row>
    <row r="8" spans="1:9" ht="21.75" customHeight="1">
      <c r="A8" s="481"/>
      <c r="B8" s="481"/>
      <c r="C8" s="480" t="s">
        <v>1769</v>
      </c>
      <c r="D8" s="479" t="s">
        <v>1770</v>
      </c>
      <c r="E8" s="484">
        <v>10000</v>
      </c>
      <c r="F8" s="483">
        <v>1</v>
      </c>
      <c r="G8" s="486" t="s">
        <v>1762</v>
      </c>
      <c r="H8" s="484">
        <f t="shared" si="0"/>
        <v>10000</v>
      </c>
      <c r="I8" s="485" t="s">
        <v>1768</v>
      </c>
    </row>
    <row r="9" spans="1:9" ht="21.75" customHeight="1">
      <c r="A9" s="488"/>
      <c r="B9" s="479"/>
      <c r="C9" s="480" t="s">
        <v>1771</v>
      </c>
      <c r="D9" s="479" t="s">
        <v>1772</v>
      </c>
      <c r="E9" s="489">
        <v>10000</v>
      </c>
      <c r="F9" s="486">
        <v>1</v>
      </c>
      <c r="G9" s="486" t="s">
        <v>1762</v>
      </c>
      <c r="H9" s="484">
        <f t="shared" si="0"/>
        <v>10000</v>
      </c>
      <c r="I9" s="485" t="s">
        <v>1773</v>
      </c>
    </row>
    <row r="10" spans="1:9" ht="21.75" customHeight="1">
      <c r="A10" s="488"/>
      <c r="B10" s="479"/>
      <c r="C10" s="480" t="s">
        <v>1774</v>
      </c>
      <c r="D10" s="479" t="s">
        <v>1775</v>
      </c>
      <c r="E10" s="489">
        <v>10000</v>
      </c>
      <c r="F10" s="483">
        <v>1</v>
      </c>
      <c r="G10" s="486" t="s">
        <v>1762</v>
      </c>
      <c r="H10" s="484">
        <f>E10*F10</f>
        <v>10000</v>
      </c>
      <c r="I10" s="485" t="s">
        <v>1759</v>
      </c>
    </row>
    <row r="11" spans="1:9" ht="21.75" customHeight="1">
      <c r="A11" s="490"/>
      <c r="B11" s="481"/>
      <c r="C11" s="480" t="s">
        <v>1776</v>
      </c>
      <c r="D11" s="481" t="s">
        <v>1777</v>
      </c>
      <c r="E11" s="491">
        <v>85000</v>
      </c>
      <c r="F11" s="483">
        <v>1</v>
      </c>
      <c r="G11" s="486" t="s">
        <v>1762</v>
      </c>
      <c r="H11" s="484">
        <f t="shared" si="0"/>
        <v>85000</v>
      </c>
      <c r="I11" s="485" t="s">
        <v>1778</v>
      </c>
    </row>
    <row r="12" spans="1:9" ht="21.75" customHeight="1">
      <c r="A12" s="490"/>
      <c r="B12" s="481"/>
      <c r="C12" s="480" t="s">
        <v>1779</v>
      </c>
      <c r="D12" s="481" t="s">
        <v>1780</v>
      </c>
      <c r="E12" s="491">
        <v>50000</v>
      </c>
      <c r="F12" s="483">
        <v>1</v>
      </c>
      <c r="G12" s="486" t="s">
        <v>1762</v>
      </c>
      <c r="H12" s="484">
        <f t="shared" si="0"/>
        <v>50000</v>
      </c>
      <c r="I12" s="485" t="s">
        <v>1759</v>
      </c>
    </row>
    <row r="13" spans="1:9" ht="21.75" customHeight="1">
      <c r="A13" s="490"/>
      <c r="B13" s="481"/>
      <c r="C13" s="480"/>
      <c r="D13" s="481"/>
      <c r="E13" s="491"/>
      <c r="F13" s="483"/>
      <c r="G13" s="483"/>
      <c r="H13" s="484">
        <f t="shared" si="0"/>
        <v>0</v>
      </c>
      <c r="I13" s="492"/>
    </row>
    <row r="14" spans="1:9" ht="21.75" customHeight="1">
      <c r="A14" s="490"/>
      <c r="B14" s="481"/>
      <c r="C14" s="493"/>
      <c r="D14" s="481"/>
      <c r="E14" s="491"/>
      <c r="F14" s="483"/>
      <c r="G14" s="483"/>
      <c r="H14" s="482"/>
      <c r="I14" s="492"/>
    </row>
    <row r="15" spans="1:9" ht="21.75" customHeight="1">
      <c r="A15" s="494"/>
      <c r="B15" s="495"/>
      <c r="C15" s="495"/>
      <c r="D15" s="495"/>
      <c r="E15" s="495"/>
      <c r="F15" s="495"/>
      <c r="G15" s="495"/>
      <c r="H15" s="496">
        <f>SUM(H4:H14)</f>
        <v>275000</v>
      </c>
      <c r="I15" s="497"/>
    </row>
    <row r="16" ht="21.75" customHeight="1">
      <c r="H16" s="498"/>
    </row>
    <row r="20" ht="24" customHeight="1"/>
  </sheetData>
  <sheetProtection/>
  <mergeCells count="2">
    <mergeCell ref="A1:I1"/>
    <mergeCell ref="F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D13" sqref="D13"/>
    </sheetView>
  </sheetViews>
  <sheetFormatPr defaultColWidth="9.140625" defaultRowHeight="21.75" customHeight="1"/>
  <cols>
    <col min="1" max="1" width="17.28125" style="473" customWidth="1"/>
    <col min="2" max="2" width="7.140625" style="473" customWidth="1"/>
    <col min="3" max="3" width="12.8515625" style="473" customWidth="1"/>
    <col min="4" max="4" width="37.421875" style="473" customWidth="1"/>
    <col min="5" max="5" width="16.7109375" style="473" customWidth="1"/>
    <col min="6" max="6" width="6.8515625" style="473" customWidth="1"/>
    <col min="7" max="7" width="7.8515625" style="473" customWidth="1"/>
    <col min="8" max="8" width="16.7109375" style="473" customWidth="1"/>
    <col min="9" max="9" width="21.00390625" style="473" customWidth="1"/>
    <col min="10" max="13" width="9.140625" style="473" customWidth="1"/>
    <col min="14" max="14" width="11.57421875" style="473" customWidth="1"/>
    <col min="15" max="15" width="11.140625" style="473" customWidth="1"/>
    <col min="16" max="16" width="9.140625" style="473" customWidth="1"/>
    <col min="17" max="17" width="12.140625" style="473" customWidth="1"/>
    <col min="18" max="16384" width="9.140625" style="473" customWidth="1"/>
  </cols>
  <sheetData>
    <row r="1" spans="1:9" ht="21.75" customHeight="1">
      <c r="A1" s="472" t="s">
        <v>1781</v>
      </c>
      <c r="B1" s="472"/>
      <c r="C1" s="472"/>
      <c r="D1" s="472"/>
      <c r="E1" s="472"/>
      <c r="F1" s="472"/>
      <c r="G1" s="472"/>
      <c r="H1" s="472"/>
      <c r="I1" s="472"/>
    </row>
    <row r="2" spans="1:9" ht="21.75" customHeight="1">
      <c r="A2" s="475"/>
      <c r="B2" s="475"/>
      <c r="C2" s="475"/>
      <c r="D2" s="475"/>
      <c r="E2" s="475"/>
      <c r="F2" s="475"/>
      <c r="G2" s="475"/>
      <c r="H2" s="475"/>
      <c r="I2" s="475"/>
    </row>
    <row r="3" spans="1:9" ht="21.75" customHeight="1">
      <c r="A3" s="476" t="s">
        <v>197</v>
      </c>
      <c r="B3" s="476" t="s">
        <v>196</v>
      </c>
      <c r="C3" s="499" t="s">
        <v>1754</v>
      </c>
      <c r="D3" s="476" t="s">
        <v>487</v>
      </c>
      <c r="E3" s="476" t="s">
        <v>973</v>
      </c>
      <c r="F3" s="477" t="s">
        <v>484</v>
      </c>
      <c r="G3" s="478"/>
      <c r="H3" s="476" t="s">
        <v>1627</v>
      </c>
      <c r="I3" s="476" t="s">
        <v>1782</v>
      </c>
    </row>
    <row r="4" spans="1:12" s="505" customFormat="1" ht="21.75" customHeight="1">
      <c r="A4" s="500" t="s">
        <v>1783</v>
      </c>
      <c r="B4" s="500"/>
      <c r="C4" s="501" t="s">
        <v>1757</v>
      </c>
      <c r="D4" s="479" t="s">
        <v>1784</v>
      </c>
      <c r="E4" s="502">
        <v>10000</v>
      </c>
      <c r="F4" s="486">
        <v>1</v>
      </c>
      <c r="G4" s="486" t="s">
        <v>97</v>
      </c>
      <c r="H4" s="484">
        <f aca="true" t="shared" si="0" ref="H4:H9">E4*F4</f>
        <v>10000</v>
      </c>
      <c r="I4" s="503" t="s">
        <v>1768</v>
      </c>
      <c r="J4" s="504"/>
      <c r="K4" s="504"/>
      <c r="L4" s="504"/>
    </row>
    <row r="5" spans="1:9" ht="21.75" customHeight="1">
      <c r="A5" s="479"/>
      <c r="B5" s="479"/>
      <c r="C5" s="501" t="s">
        <v>1760</v>
      </c>
      <c r="D5" s="479" t="s">
        <v>1785</v>
      </c>
      <c r="E5" s="506">
        <v>10000</v>
      </c>
      <c r="F5" s="486">
        <v>1</v>
      </c>
      <c r="G5" s="486" t="s">
        <v>97</v>
      </c>
      <c r="H5" s="484">
        <f t="shared" si="0"/>
        <v>10000</v>
      </c>
      <c r="I5" s="486" t="s">
        <v>1773</v>
      </c>
    </row>
    <row r="6" spans="1:9" ht="21.75" customHeight="1">
      <c r="A6" s="479"/>
      <c r="B6" s="479"/>
      <c r="C6" s="501" t="s">
        <v>1763</v>
      </c>
      <c r="D6" s="479" t="s">
        <v>1786</v>
      </c>
      <c r="E6" s="506">
        <v>10000</v>
      </c>
      <c r="F6" s="486">
        <v>1</v>
      </c>
      <c r="G6" s="486" t="s">
        <v>462</v>
      </c>
      <c r="H6" s="484">
        <f t="shared" si="0"/>
        <v>10000</v>
      </c>
      <c r="I6" s="486" t="s">
        <v>1787</v>
      </c>
    </row>
    <row r="7" spans="1:9" ht="21.75" customHeight="1">
      <c r="A7" s="479"/>
      <c r="B7" s="479"/>
      <c r="C7" s="501" t="s">
        <v>1766</v>
      </c>
      <c r="D7" s="479" t="s">
        <v>1788</v>
      </c>
      <c r="E7" s="506">
        <v>10000</v>
      </c>
      <c r="F7" s="486">
        <v>1</v>
      </c>
      <c r="G7" s="486" t="s">
        <v>462</v>
      </c>
      <c r="H7" s="484">
        <f t="shared" si="0"/>
        <v>10000</v>
      </c>
      <c r="I7" s="486" t="s">
        <v>1787</v>
      </c>
    </row>
    <row r="8" spans="1:9" ht="21.75" customHeight="1">
      <c r="A8" s="479"/>
      <c r="B8" s="479"/>
      <c r="C8" s="501" t="s">
        <v>1769</v>
      </c>
      <c r="D8" s="479" t="s">
        <v>1789</v>
      </c>
      <c r="E8" s="507">
        <v>3000</v>
      </c>
      <c r="F8" s="486">
        <v>1</v>
      </c>
      <c r="G8" s="483" t="s">
        <v>462</v>
      </c>
      <c r="H8" s="484">
        <f t="shared" si="0"/>
        <v>3000</v>
      </c>
      <c r="I8" s="486" t="s">
        <v>1790</v>
      </c>
    </row>
    <row r="9" spans="1:9" ht="21.75" customHeight="1">
      <c r="A9" s="479"/>
      <c r="B9" s="479"/>
      <c r="C9" s="501" t="s">
        <v>1771</v>
      </c>
      <c r="D9" s="479" t="s">
        <v>1791</v>
      </c>
      <c r="E9" s="484">
        <v>6500</v>
      </c>
      <c r="F9" s="486">
        <v>1</v>
      </c>
      <c r="G9" s="486" t="s">
        <v>462</v>
      </c>
      <c r="H9" s="484">
        <f t="shared" si="0"/>
        <v>6500</v>
      </c>
      <c r="I9" s="486" t="s">
        <v>1792</v>
      </c>
    </row>
    <row r="10" spans="1:9" ht="21.75" customHeight="1">
      <c r="A10" s="479"/>
      <c r="B10" s="479"/>
      <c r="C10" s="480"/>
      <c r="D10" s="479"/>
      <c r="E10" s="484"/>
      <c r="F10" s="486"/>
      <c r="G10" s="486"/>
      <c r="H10" s="479"/>
      <c r="I10" s="486"/>
    </row>
    <row r="11" spans="1:9" ht="21.75" customHeight="1">
      <c r="A11" s="479"/>
      <c r="B11" s="479"/>
      <c r="C11" s="480"/>
      <c r="D11" s="479"/>
      <c r="E11" s="479"/>
      <c r="F11" s="486"/>
      <c r="G11" s="486"/>
      <c r="H11" s="479"/>
      <c r="I11" s="486"/>
    </row>
    <row r="12" spans="1:9" ht="21.75" customHeight="1">
      <c r="A12" s="508"/>
      <c r="B12" s="508"/>
      <c r="C12" s="509"/>
      <c r="D12" s="510"/>
      <c r="E12" s="511"/>
      <c r="F12" s="510"/>
      <c r="G12" s="512"/>
      <c r="H12" s="513">
        <f>SUM(H4:H11)</f>
        <v>49500</v>
      </c>
      <c r="I12" s="508"/>
    </row>
    <row r="13" ht="21.75" customHeight="1">
      <c r="H13" s="498"/>
    </row>
  </sheetData>
  <sheetProtection/>
  <mergeCells count="2">
    <mergeCell ref="A1:I1"/>
    <mergeCell ref="F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D13" sqref="D13"/>
    </sheetView>
  </sheetViews>
  <sheetFormatPr defaultColWidth="9.140625" defaultRowHeight="21.75" customHeight="1"/>
  <cols>
    <col min="1" max="1" width="11.8515625" style="473" customWidth="1"/>
    <col min="2" max="2" width="7.7109375" style="473" customWidth="1"/>
    <col min="3" max="3" width="8.140625" style="473" customWidth="1"/>
    <col min="4" max="4" width="35.8515625" style="473" customWidth="1"/>
    <col min="5" max="5" width="16.7109375" style="473" customWidth="1"/>
    <col min="6" max="6" width="7.00390625" style="473" customWidth="1"/>
    <col min="7" max="7" width="8.57421875" style="473" customWidth="1"/>
    <col min="8" max="8" width="16.7109375" style="473" customWidth="1"/>
    <col min="9" max="9" width="32.57421875" style="473" customWidth="1"/>
    <col min="10" max="10" width="9.140625" style="473" customWidth="1"/>
    <col min="11" max="11" width="10.421875" style="473" customWidth="1"/>
    <col min="12" max="12" width="7.00390625" style="473" customWidth="1"/>
    <col min="13" max="13" width="8.57421875" style="473" customWidth="1"/>
    <col min="14" max="15" width="10.28125" style="473" bestFit="1" customWidth="1"/>
    <col min="16" max="16" width="9.140625" style="473" customWidth="1"/>
    <col min="17" max="17" width="15.140625" style="473" customWidth="1"/>
    <col min="18" max="16384" width="9.140625" style="473" customWidth="1"/>
  </cols>
  <sheetData>
    <row r="1" spans="1:9" ht="21.75" customHeight="1">
      <c r="A1" s="472" t="s">
        <v>1793</v>
      </c>
      <c r="B1" s="472"/>
      <c r="C1" s="472"/>
      <c r="D1" s="472"/>
      <c r="E1" s="472"/>
      <c r="F1" s="472"/>
      <c r="G1" s="472"/>
      <c r="H1" s="472"/>
      <c r="I1" s="472"/>
    </row>
    <row r="2" spans="1:9" ht="21.75" customHeight="1">
      <c r="A2" s="475"/>
      <c r="B2" s="475"/>
      <c r="C2" s="475"/>
      <c r="D2" s="475"/>
      <c r="E2" s="475"/>
      <c r="F2" s="475"/>
      <c r="G2" s="475"/>
      <c r="H2" s="475"/>
      <c r="I2" s="475"/>
    </row>
    <row r="3" spans="1:9" ht="21.75" customHeight="1">
      <c r="A3" s="476" t="s">
        <v>197</v>
      </c>
      <c r="B3" s="476" t="s">
        <v>196</v>
      </c>
      <c r="C3" s="499" t="s">
        <v>1754</v>
      </c>
      <c r="D3" s="476" t="s">
        <v>487</v>
      </c>
      <c r="E3" s="476" t="s">
        <v>1794</v>
      </c>
      <c r="F3" s="477" t="s">
        <v>484</v>
      </c>
      <c r="G3" s="478"/>
      <c r="H3" s="476" t="s">
        <v>1627</v>
      </c>
      <c r="I3" s="476" t="s">
        <v>1782</v>
      </c>
    </row>
    <row r="4" spans="1:9" ht="21.75" customHeight="1">
      <c r="A4" s="479" t="s">
        <v>1795</v>
      </c>
      <c r="B4" s="479"/>
      <c r="C4" s="514" t="s">
        <v>1757</v>
      </c>
      <c r="D4" s="479" t="s">
        <v>1796</v>
      </c>
      <c r="E4" s="484">
        <v>1500</v>
      </c>
      <c r="F4" s="486">
        <v>5</v>
      </c>
      <c r="G4" s="486" t="s">
        <v>3</v>
      </c>
      <c r="H4" s="484">
        <f>F4*E4</f>
        <v>7500</v>
      </c>
      <c r="I4" s="485" t="s">
        <v>1797</v>
      </c>
    </row>
    <row r="5" spans="1:9" ht="21.75" customHeight="1">
      <c r="A5" s="479"/>
      <c r="B5" s="479"/>
      <c r="C5" s="493" t="s">
        <v>1760</v>
      </c>
      <c r="D5" s="481" t="s">
        <v>1798</v>
      </c>
      <c r="E5" s="484">
        <v>6000</v>
      </c>
      <c r="F5" s="486">
        <v>1</v>
      </c>
      <c r="G5" s="486" t="s">
        <v>3</v>
      </c>
      <c r="H5" s="484">
        <f aca="true" t="shared" si="0" ref="H5:H26">F5*E5</f>
        <v>6000</v>
      </c>
      <c r="I5" s="485" t="s">
        <v>1799</v>
      </c>
    </row>
    <row r="6" spans="1:9" ht="21.75" customHeight="1">
      <c r="A6" s="486"/>
      <c r="B6" s="486"/>
      <c r="C6" s="493" t="s">
        <v>1763</v>
      </c>
      <c r="D6" s="515" t="s">
        <v>1800</v>
      </c>
      <c r="E6" s="484">
        <v>5000</v>
      </c>
      <c r="F6" s="486">
        <v>1</v>
      </c>
      <c r="G6" s="486" t="s">
        <v>3</v>
      </c>
      <c r="H6" s="484">
        <f t="shared" si="0"/>
        <v>5000</v>
      </c>
      <c r="I6" s="485" t="s">
        <v>1799</v>
      </c>
    </row>
    <row r="7" spans="1:9" ht="21.75" customHeight="1">
      <c r="A7" s="486"/>
      <c r="B7" s="486"/>
      <c r="C7" s="480" t="s">
        <v>1766</v>
      </c>
      <c r="D7" s="516" t="s">
        <v>1801</v>
      </c>
      <c r="E7" s="484">
        <v>3000</v>
      </c>
      <c r="F7" s="486">
        <v>2</v>
      </c>
      <c r="G7" s="486" t="s">
        <v>3</v>
      </c>
      <c r="H7" s="484">
        <f t="shared" si="0"/>
        <v>6000</v>
      </c>
      <c r="I7" s="485" t="s">
        <v>1802</v>
      </c>
    </row>
    <row r="8" spans="1:9" ht="21.75" customHeight="1">
      <c r="A8" s="479"/>
      <c r="B8" s="479"/>
      <c r="C8" s="493" t="s">
        <v>1769</v>
      </c>
      <c r="D8" s="479" t="s">
        <v>1803</v>
      </c>
      <c r="E8" s="484">
        <v>780</v>
      </c>
      <c r="F8" s="486">
        <v>2</v>
      </c>
      <c r="G8" s="486" t="s">
        <v>3</v>
      </c>
      <c r="H8" s="484">
        <f t="shared" si="0"/>
        <v>1560</v>
      </c>
      <c r="I8" s="485" t="s">
        <v>1802</v>
      </c>
    </row>
    <row r="9" spans="1:9" ht="21.75" customHeight="1">
      <c r="A9" s="479"/>
      <c r="B9" s="479"/>
      <c r="C9" s="493" t="s">
        <v>1771</v>
      </c>
      <c r="D9" s="479" t="s">
        <v>1804</v>
      </c>
      <c r="E9" s="484">
        <v>4500</v>
      </c>
      <c r="F9" s="486">
        <v>1</v>
      </c>
      <c r="G9" s="486" t="s">
        <v>3</v>
      </c>
      <c r="H9" s="484">
        <f t="shared" si="0"/>
        <v>4500</v>
      </c>
      <c r="I9" s="485" t="s">
        <v>1805</v>
      </c>
    </row>
    <row r="10" spans="1:9" ht="21.75" customHeight="1">
      <c r="A10" s="479"/>
      <c r="B10" s="479"/>
      <c r="C10" s="480" t="s">
        <v>1774</v>
      </c>
      <c r="D10" s="479" t="s">
        <v>1806</v>
      </c>
      <c r="E10" s="484">
        <v>2000</v>
      </c>
      <c r="F10" s="486">
        <v>1</v>
      </c>
      <c r="G10" s="486" t="s">
        <v>3</v>
      </c>
      <c r="H10" s="484">
        <f t="shared" si="0"/>
        <v>2000</v>
      </c>
      <c r="I10" s="485" t="s">
        <v>1805</v>
      </c>
    </row>
    <row r="11" spans="1:10" ht="21.75" customHeight="1">
      <c r="A11" s="479"/>
      <c r="B11" s="479"/>
      <c r="C11" s="493" t="s">
        <v>1776</v>
      </c>
      <c r="D11" s="479" t="s">
        <v>1807</v>
      </c>
      <c r="E11" s="484">
        <v>4000</v>
      </c>
      <c r="F11" s="486">
        <v>2</v>
      </c>
      <c r="G11" s="486" t="s">
        <v>3</v>
      </c>
      <c r="H11" s="484">
        <f t="shared" si="0"/>
        <v>8000</v>
      </c>
      <c r="I11" s="485" t="s">
        <v>1805</v>
      </c>
      <c r="J11" s="482"/>
    </row>
    <row r="12" spans="1:9" ht="21.75" customHeight="1">
      <c r="A12" s="479"/>
      <c r="B12" s="479"/>
      <c r="C12" s="493" t="s">
        <v>1779</v>
      </c>
      <c r="D12" s="517" t="s">
        <v>1808</v>
      </c>
      <c r="E12" s="489">
        <v>1000</v>
      </c>
      <c r="F12" s="486">
        <v>3</v>
      </c>
      <c r="G12" s="486" t="s">
        <v>3</v>
      </c>
      <c r="H12" s="484">
        <f t="shared" si="0"/>
        <v>3000</v>
      </c>
      <c r="I12" s="485" t="s">
        <v>1805</v>
      </c>
    </row>
    <row r="13" spans="1:9" ht="21.75" customHeight="1">
      <c r="A13" s="481"/>
      <c r="B13" s="481"/>
      <c r="C13" s="480" t="s">
        <v>1809</v>
      </c>
      <c r="D13" s="518" t="s">
        <v>1810</v>
      </c>
      <c r="E13" s="491">
        <v>1000</v>
      </c>
      <c r="F13" s="483">
        <v>4</v>
      </c>
      <c r="G13" s="486" t="s">
        <v>3</v>
      </c>
      <c r="H13" s="484">
        <f t="shared" si="0"/>
        <v>4000</v>
      </c>
      <c r="I13" s="519" t="s">
        <v>1790</v>
      </c>
    </row>
    <row r="14" spans="1:9" ht="21.75" customHeight="1">
      <c r="A14" s="481"/>
      <c r="B14" s="481"/>
      <c r="C14" s="480" t="s">
        <v>1811</v>
      </c>
      <c r="D14" s="518" t="s">
        <v>1812</v>
      </c>
      <c r="E14" s="491">
        <v>1000</v>
      </c>
      <c r="F14" s="483">
        <v>1</v>
      </c>
      <c r="G14" s="486" t="s">
        <v>3</v>
      </c>
      <c r="H14" s="484">
        <f t="shared" si="0"/>
        <v>1000</v>
      </c>
      <c r="I14" s="519" t="s">
        <v>1790</v>
      </c>
    </row>
    <row r="15" spans="1:9" ht="21.75" customHeight="1">
      <c r="A15" s="481"/>
      <c r="B15" s="481"/>
      <c r="C15" s="493" t="s">
        <v>1813</v>
      </c>
      <c r="D15" s="518" t="s">
        <v>1814</v>
      </c>
      <c r="E15" s="491">
        <v>1500</v>
      </c>
      <c r="F15" s="483">
        <v>2</v>
      </c>
      <c r="G15" s="486" t="s">
        <v>3</v>
      </c>
      <c r="H15" s="484">
        <f t="shared" si="0"/>
        <v>3000</v>
      </c>
      <c r="I15" s="519" t="s">
        <v>1790</v>
      </c>
    </row>
    <row r="16" spans="1:9" ht="21.75" customHeight="1">
      <c r="A16" s="481"/>
      <c r="B16" s="481"/>
      <c r="C16" s="480" t="s">
        <v>1815</v>
      </c>
      <c r="D16" s="518" t="s">
        <v>1816</v>
      </c>
      <c r="E16" s="491">
        <v>3000</v>
      </c>
      <c r="F16" s="483">
        <v>3</v>
      </c>
      <c r="G16" s="483" t="s">
        <v>3</v>
      </c>
      <c r="H16" s="484">
        <f t="shared" si="0"/>
        <v>9000</v>
      </c>
      <c r="I16" s="519" t="s">
        <v>1790</v>
      </c>
    </row>
    <row r="17" spans="1:9" ht="21.75" customHeight="1">
      <c r="A17" s="481"/>
      <c r="B17" s="481"/>
      <c r="C17" s="493" t="s">
        <v>1817</v>
      </c>
      <c r="D17" s="518" t="s">
        <v>1818</v>
      </c>
      <c r="E17" s="491">
        <v>4000</v>
      </c>
      <c r="F17" s="483">
        <v>7</v>
      </c>
      <c r="G17" s="483" t="s">
        <v>462</v>
      </c>
      <c r="H17" s="484">
        <f t="shared" si="0"/>
        <v>28000</v>
      </c>
      <c r="I17" s="519" t="s">
        <v>1790</v>
      </c>
    </row>
    <row r="18" spans="1:9" ht="21.75" customHeight="1">
      <c r="A18" s="481"/>
      <c r="B18" s="481"/>
      <c r="C18" s="493" t="s">
        <v>1819</v>
      </c>
      <c r="D18" s="518" t="s">
        <v>1820</v>
      </c>
      <c r="E18" s="491">
        <v>3000</v>
      </c>
      <c r="F18" s="483">
        <v>2</v>
      </c>
      <c r="G18" s="483" t="s">
        <v>3</v>
      </c>
      <c r="H18" s="484">
        <f t="shared" si="0"/>
        <v>6000</v>
      </c>
      <c r="I18" s="519" t="s">
        <v>1790</v>
      </c>
    </row>
    <row r="19" spans="1:9" ht="21.75" customHeight="1">
      <c r="A19" s="481"/>
      <c r="B19" s="481"/>
      <c r="C19" s="480" t="s">
        <v>1821</v>
      </c>
      <c r="D19" s="518" t="s">
        <v>1822</v>
      </c>
      <c r="E19" s="491">
        <v>2000</v>
      </c>
      <c r="F19" s="483">
        <v>10</v>
      </c>
      <c r="G19" s="483" t="s">
        <v>3</v>
      </c>
      <c r="H19" s="484">
        <f t="shared" si="0"/>
        <v>20000</v>
      </c>
      <c r="I19" s="519" t="s">
        <v>1790</v>
      </c>
    </row>
    <row r="20" spans="1:9" ht="21.75" customHeight="1">
      <c r="A20" s="481"/>
      <c r="B20" s="481"/>
      <c r="C20" s="493" t="s">
        <v>1823</v>
      </c>
      <c r="D20" s="518" t="s">
        <v>1824</v>
      </c>
      <c r="E20" s="491">
        <v>1200</v>
      </c>
      <c r="F20" s="483">
        <v>1</v>
      </c>
      <c r="G20" s="483" t="s">
        <v>462</v>
      </c>
      <c r="H20" s="484">
        <f t="shared" si="0"/>
        <v>1200</v>
      </c>
      <c r="I20" s="519" t="s">
        <v>1790</v>
      </c>
    </row>
    <row r="21" spans="1:9" ht="21.75" customHeight="1">
      <c r="A21" s="481"/>
      <c r="B21" s="481"/>
      <c r="C21" s="493" t="s">
        <v>1825</v>
      </c>
      <c r="D21" s="518" t="s">
        <v>1826</v>
      </c>
      <c r="E21" s="491">
        <v>2000</v>
      </c>
      <c r="F21" s="483">
        <v>1</v>
      </c>
      <c r="G21" s="483" t="s">
        <v>462</v>
      </c>
      <c r="H21" s="484">
        <f t="shared" si="0"/>
        <v>2000</v>
      </c>
      <c r="I21" s="519" t="s">
        <v>1790</v>
      </c>
    </row>
    <row r="22" spans="1:9" ht="21.75" customHeight="1">
      <c r="A22" s="481"/>
      <c r="B22" s="481"/>
      <c r="C22" s="480" t="s">
        <v>1827</v>
      </c>
      <c r="D22" s="518" t="s">
        <v>1828</v>
      </c>
      <c r="E22" s="491">
        <v>5000</v>
      </c>
      <c r="F22" s="483">
        <v>1</v>
      </c>
      <c r="G22" s="483" t="s">
        <v>462</v>
      </c>
      <c r="H22" s="484">
        <f t="shared" si="0"/>
        <v>5000</v>
      </c>
      <c r="I22" s="519" t="s">
        <v>1790</v>
      </c>
    </row>
    <row r="23" spans="1:9" ht="21.75" customHeight="1">
      <c r="A23" s="481"/>
      <c r="B23" s="481"/>
      <c r="C23" s="493" t="s">
        <v>1829</v>
      </c>
      <c r="D23" s="518" t="s">
        <v>1830</v>
      </c>
      <c r="E23" s="491">
        <v>3000</v>
      </c>
      <c r="F23" s="483">
        <v>1</v>
      </c>
      <c r="G23" s="483" t="s">
        <v>1831</v>
      </c>
      <c r="H23" s="484">
        <f t="shared" si="0"/>
        <v>3000</v>
      </c>
      <c r="I23" s="519" t="s">
        <v>1832</v>
      </c>
    </row>
    <row r="24" spans="1:9" ht="21.75" customHeight="1">
      <c r="A24" s="481"/>
      <c r="B24" s="481"/>
      <c r="C24" s="493" t="s">
        <v>1833</v>
      </c>
      <c r="D24" s="518" t="s">
        <v>1834</v>
      </c>
      <c r="E24" s="491">
        <v>3000</v>
      </c>
      <c r="F24" s="483">
        <v>1</v>
      </c>
      <c r="G24" s="483" t="s">
        <v>1831</v>
      </c>
      <c r="H24" s="484">
        <f t="shared" si="0"/>
        <v>3000</v>
      </c>
      <c r="I24" s="519" t="s">
        <v>1832</v>
      </c>
    </row>
    <row r="25" spans="1:9" ht="21.75" customHeight="1">
      <c r="A25" s="481"/>
      <c r="B25" s="481"/>
      <c r="C25" s="480" t="s">
        <v>1835</v>
      </c>
      <c r="D25" s="518" t="s">
        <v>1836</v>
      </c>
      <c r="E25" s="491">
        <v>4000</v>
      </c>
      <c r="F25" s="483">
        <v>1</v>
      </c>
      <c r="G25" s="483" t="s">
        <v>1831</v>
      </c>
      <c r="H25" s="484">
        <f t="shared" si="0"/>
        <v>4000</v>
      </c>
      <c r="I25" s="519" t="s">
        <v>1832</v>
      </c>
    </row>
    <row r="26" spans="1:9" ht="21.75" customHeight="1">
      <c r="A26" s="481"/>
      <c r="B26" s="481"/>
      <c r="C26" s="493" t="s">
        <v>1837</v>
      </c>
      <c r="D26" s="518" t="s">
        <v>1824</v>
      </c>
      <c r="E26" s="491">
        <v>1500</v>
      </c>
      <c r="F26" s="483">
        <v>1</v>
      </c>
      <c r="G26" s="483" t="s">
        <v>462</v>
      </c>
      <c r="H26" s="484">
        <f t="shared" si="0"/>
        <v>1500</v>
      </c>
      <c r="I26" s="519" t="s">
        <v>1832</v>
      </c>
    </row>
    <row r="27" spans="1:9" ht="21.75" customHeight="1">
      <c r="A27" s="495"/>
      <c r="B27" s="495"/>
      <c r="C27" s="520"/>
      <c r="D27" s="495"/>
      <c r="E27" s="521"/>
      <c r="F27" s="522"/>
      <c r="G27" s="522"/>
      <c r="H27" s="523">
        <f>SUM(H4:H26)</f>
        <v>134260</v>
      </c>
      <c r="I27" s="524"/>
    </row>
    <row r="28" spans="1:9" ht="21.75" customHeight="1">
      <c r="A28" s="504"/>
      <c r="B28" s="504"/>
      <c r="C28" s="504"/>
      <c r="D28" s="504"/>
      <c r="E28" s="525"/>
      <c r="F28" s="526"/>
      <c r="G28" s="526"/>
      <c r="H28" s="527"/>
      <c r="I28" s="526"/>
    </row>
    <row r="29" spans="1:9" ht="21.75" customHeight="1">
      <c r="A29" s="504"/>
      <c r="B29" s="504"/>
      <c r="C29" s="504"/>
      <c r="D29" s="504"/>
      <c r="E29" s="525"/>
      <c r="F29" s="526"/>
      <c r="G29" s="526"/>
      <c r="H29" s="527"/>
      <c r="I29" s="526"/>
    </row>
    <row r="30" spans="1:9" ht="21.75" customHeight="1">
      <c r="A30" s="504"/>
      <c r="B30" s="504"/>
      <c r="C30" s="504"/>
      <c r="D30" s="504"/>
      <c r="E30" s="525"/>
      <c r="F30" s="526"/>
      <c r="G30" s="526"/>
      <c r="H30" s="527"/>
      <c r="I30" s="526"/>
    </row>
    <row r="31" spans="1:9" ht="21.75" customHeight="1">
      <c r="A31" s="504"/>
      <c r="B31" s="504"/>
      <c r="C31" s="504"/>
      <c r="D31" s="504"/>
      <c r="E31" s="525"/>
      <c r="F31" s="526"/>
      <c r="G31" s="526"/>
      <c r="H31" s="527"/>
      <c r="I31" s="526"/>
    </row>
    <row r="32" spans="4:9" ht="21.75" customHeight="1">
      <c r="D32" s="504"/>
      <c r="E32" s="525"/>
      <c r="F32" s="526"/>
      <c r="G32" s="526"/>
      <c r="H32" s="527"/>
      <c r="I32" s="526"/>
    </row>
    <row r="33" spans="4:9" ht="21.75" customHeight="1">
      <c r="D33" s="504"/>
      <c r="E33" s="525"/>
      <c r="F33" s="526"/>
      <c r="G33" s="526"/>
      <c r="H33" s="527"/>
      <c r="I33" s="526"/>
    </row>
    <row r="34" spans="4:9" ht="21.75" customHeight="1">
      <c r="D34" s="504"/>
      <c r="E34" s="525"/>
      <c r="F34" s="526"/>
      <c r="G34" s="526"/>
      <c r="H34" s="527"/>
      <c r="I34" s="526"/>
    </row>
  </sheetData>
  <sheetProtection/>
  <mergeCells count="2">
    <mergeCell ref="A1:I1"/>
    <mergeCell ref="F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D13" sqref="D13"/>
    </sheetView>
  </sheetViews>
  <sheetFormatPr defaultColWidth="9.140625" defaultRowHeight="21.75" customHeight="1"/>
  <cols>
    <col min="1" max="1" width="10.8515625" style="529" customWidth="1"/>
    <col min="2" max="2" width="5.28125" style="529" customWidth="1"/>
    <col min="3" max="3" width="6.421875" style="529" customWidth="1"/>
    <col min="4" max="4" width="46.421875" style="529" customWidth="1"/>
    <col min="5" max="5" width="13.00390625" style="590" customWidth="1"/>
    <col min="6" max="6" width="0.13671875" style="590" customWidth="1"/>
    <col min="7" max="7" width="6.00390625" style="529" customWidth="1"/>
    <col min="8" max="8" width="10.28125" style="529" customWidth="1"/>
    <col min="9" max="9" width="14.28125" style="529" customWidth="1"/>
    <col min="10" max="10" width="34.28125" style="529" customWidth="1"/>
    <col min="11" max="12" width="9.140625" style="529" customWidth="1"/>
    <col min="13" max="13" width="12.140625" style="529" customWidth="1"/>
    <col min="14" max="14" width="10.00390625" style="529" customWidth="1"/>
    <col min="15" max="15" width="9.140625" style="529" customWidth="1"/>
    <col min="16" max="16" width="12.00390625" style="529" customWidth="1"/>
    <col min="17" max="16384" width="9.140625" style="529" customWidth="1"/>
  </cols>
  <sheetData>
    <row r="1" spans="1:10" ht="21.75" customHeight="1">
      <c r="A1" s="528" t="s">
        <v>1838</v>
      </c>
      <c r="B1" s="528"/>
      <c r="C1" s="528"/>
      <c r="D1" s="528"/>
      <c r="E1" s="528"/>
      <c r="F1" s="528"/>
      <c r="G1" s="528"/>
      <c r="H1" s="528"/>
      <c r="I1" s="528"/>
      <c r="J1" s="528"/>
    </row>
    <row r="2" spans="1:10" ht="21.75" customHeight="1">
      <c r="A2" s="530"/>
      <c r="B2" s="530"/>
      <c r="C2" s="530"/>
      <c r="D2" s="530"/>
      <c r="E2" s="530"/>
      <c r="F2" s="530"/>
      <c r="G2" s="530"/>
      <c r="H2" s="530"/>
      <c r="I2" s="530"/>
      <c r="J2" s="530"/>
    </row>
    <row r="3" spans="1:10" ht="21.75" customHeight="1">
      <c r="A3" s="531" t="s">
        <v>197</v>
      </c>
      <c r="B3" s="531" t="s">
        <v>196</v>
      </c>
      <c r="C3" s="532" t="s">
        <v>1754</v>
      </c>
      <c r="D3" s="531" t="s">
        <v>487</v>
      </c>
      <c r="E3" s="533" t="s">
        <v>973</v>
      </c>
      <c r="F3" s="534" t="s">
        <v>1839</v>
      </c>
      <c r="G3" s="535" t="s">
        <v>484</v>
      </c>
      <c r="H3" s="536"/>
      <c r="I3" s="532" t="s">
        <v>1627</v>
      </c>
      <c r="J3" s="531" t="s">
        <v>1782</v>
      </c>
    </row>
    <row r="4" spans="1:10" s="473" customFormat="1" ht="21.75" customHeight="1">
      <c r="A4" s="479" t="s">
        <v>1740</v>
      </c>
      <c r="B4" s="537"/>
      <c r="C4" s="538" t="s">
        <v>1757</v>
      </c>
      <c r="D4" s="539" t="s">
        <v>1840</v>
      </c>
      <c r="E4" s="540">
        <v>26500</v>
      </c>
      <c r="F4" s="541"/>
      <c r="G4" s="542">
        <v>1</v>
      </c>
      <c r="H4" s="543" t="s">
        <v>462</v>
      </c>
      <c r="I4" s="544">
        <f>E4*G4</f>
        <v>26500</v>
      </c>
      <c r="J4" s="545" t="s">
        <v>1841</v>
      </c>
    </row>
    <row r="5" spans="1:10" s="552" customFormat="1" ht="21" customHeight="1">
      <c r="A5" s="546"/>
      <c r="B5" s="547"/>
      <c r="C5" s="538" t="s">
        <v>1760</v>
      </c>
      <c r="D5" s="546" t="s">
        <v>1842</v>
      </c>
      <c r="E5" s="548">
        <v>80000</v>
      </c>
      <c r="F5" s="549"/>
      <c r="G5" s="550">
        <v>4</v>
      </c>
      <c r="H5" s="551" t="s">
        <v>462</v>
      </c>
      <c r="I5" s="544">
        <f aca="true" t="shared" si="0" ref="I5:I14">E5*G5</f>
        <v>320000</v>
      </c>
      <c r="J5" s="545" t="s">
        <v>1843</v>
      </c>
    </row>
    <row r="6" spans="1:27" s="552" customFormat="1" ht="21" customHeight="1">
      <c r="A6" s="546"/>
      <c r="B6" s="547"/>
      <c r="C6" s="538" t="s">
        <v>1763</v>
      </c>
      <c r="D6" s="553" t="s">
        <v>1844</v>
      </c>
      <c r="E6" s="548">
        <v>55000</v>
      </c>
      <c r="F6" s="549"/>
      <c r="G6" s="554">
        <v>6</v>
      </c>
      <c r="H6" s="547" t="s">
        <v>462</v>
      </c>
      <c r="I6" s="544">
        <f t="shared" si="0"/>
        <v>330000</v>
      </c>
      <c r="J6" s="555" t="s">
        <v>1843</v>
      </c>
      <c r="K6" s="556"/>
      <c r="L6" s="556"/>
      <c r="M6" s="556"/>
      <c r="N6" s="556"/>
      <c r="O6" s="556"/>
      <c r="P6" s="556"/>
      <c r="Q6" s="556"/>
      <c r="R6" s="556"/>
      <c r="S6" s="556"/>
      <c r="T6" s="557"/>
      <c r="U6" s="556"/>
      <c r="V6" s="558"/>
      <c r="W6" s="559"/>
      <c r="X6" s="559"/>
      <c r="Y6" s="558"/>
      <c r="Z6" s="560"/>
      <c r="AA6" s="556"/>
    </row>
    <row r="7" spans="1:27" s="552" customFormat="1" ht="21" customHeight="1">
      <c r="A7" s="546"/>
      <c r="B7" s="547"/>
      <c r="C7" s="538" t="s">
        <v>1766</v>
      </c>
      <c r="D7" s="553" t="s">
        <v>1845</v>
      </c>
      <c r="E7" s="548">
        <v>140000</v>
      </c>
      <c r="F7" s="549"/>
      <c r="G7" s="561">
        <v>4</v>
      </c>
      <c r="H7" s="547" t="s">
        <v>462</v>
      </c>
      <c r="I7" s="544">
        <f t="shared" si="0"/>
        <v>560000</v>
      </c>
      <c r="J7" s="555" t="s">
        <v>1843</v>
      </c>
      <c r="K7" s="556"/>
      <c r="L7" s="556"/>
      <c r="M7" s="556"/>
      <c r="N7" s="556"/>
      <c r="O7" s="556"/>
      <c r="P7" s="556"/>
      <c r="Q7" s="556"/>
      <c r="R7" s="556"/>
      <c r="S7" s="556"/>
      <c r="T7" s="557"/>
      <c r="U7" s="556"/>
      <c r="V7" s="558"/>
      <c r="W7" s="559"/>
      <c r="X7" s="559"/>
      <c r="Y7" s="558"/>
      <c r="Z7" s="560"/>
      <c r="AA7" s="556"/>
    </row>
    <row r="8" spans="1:27" ht="21.75" customHeight="1">
      <c r="A8" s="562"/>
      <c r="B8" s="551"/>
      <c r="C8" s="538" t="s">
        <v>1769</v>
      </c>
      <c r="D8" s="546" t="s">
        <v>1846</v>
      </c>
      <c r="E8" s="563">
        <v>140000</v>
      </c>
      <c r="F8" s="564"/>
      <c r="G8" s="565">
        <v>1</v>
      </c>
      <c r="H8" s="566" t="s">
        <v>462</v>
      </c>
      <c r="I8" s="544">
        <f t="shared" si="0"/>
        <v>140000</v>
      </c>
      <c r="J8" s="545" t="s">
        <v>1843</v>
      </c>
      <c r="K8" s="567"/>
      <c r="L8" s="567"/>
      <c r="M8" s="567"/>
      <c r="N8" s="567"/>
      <c r="O8" s="567"/>
      <c r="P8" s="567"/>
      <c r="Q8" s="567"/>
      <c r="R8" s="567"/>
      <c r="S8" s="567"/>
      <c r="T8" s="568"/>
      <c r="U8" s="567"/>
      <c r="V8" s="569"/>
      <c r="W8" s="570"/>
      <c r="X8" s="570"/>
      <c r="Y8" s="569"/>
      <c r="Z8" s="571"/>
      <c r="AA8" s="572"/>
    </row>
    <row r="9" spans="1:27" ht="21.75" customHeight="1">
      <c r="A9" s="562"/>
      <c r="B9" s="551"/>
      <c r="C9" s="538" t="s">
        <v>1771</v>
      </c>
      <c r="D9" s="562" t="s">
        <v>1847</v>
      </c>
      <c r="E9" s="563">
        <v>15000</v>
      </c>
      <c r="F9" s="564"/>
      <c r="G9" s="573">
        <v>1</v>
      </c>
      <c r="H9" s="551" t="s">
        <v>462</v>
      </c>
      <c r="I9" s="544">
        <f t="shared" si="0"/>
        <v>15000</v>
      </c>
      <c r="J9" s="545" t="s">
        <v>1843</v>
      </c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567"/>
      <c r="V9" s="567"/>
      <c r="W9" s="567"/>
      <c r="X9" s="567"/>
      <c r="Y9" s="567"/>
      <c r="Z9" s="567"/>
      <c r="AA9" s="567"/>
    </row>
    <row r="10" spans="1:10" s="473" customFormat="1" ht="21.75" customHeight="1">
      <c r="A10" s="481"/>
      <c r="B10" s="481"/>
      <c r="C10" s="538" t="s">
        <v>1774</v>
      </c>
      <c r="D10" s="574" t="s">
        <v>1848</v>
      </c>
      <c r="E10" s="540">
        <v>85000</v>
      </c>
      <c r="F10" s="575"/>
      <c r="G10" s="576">
        <v>1</v>
      </c>
      <c r="H10" s="551" t="s">
        <v>462</v>
      </c>
      <c r="I10" s="544">
        <f t="shared" si="0"/>
        <v>85000</v>
      </c>
      <c r="J10" s="545" t="s">
        <v>1843</v>
      </c>
    </row>
    <row r="11" spans="1:10" s="473" customFormat="1" ht="21.75" customHeight="1">
      <c r="A11" s="490"/>
      <c r="B11" s="481"/>
      <c r="C11" s="538" t="s">
        <v>1776</v>
      </c>
      <c r="D11" s="577" t="s">
        <v>1849</v>
      </c>
      <c r="E11" s="563">
        <v>200000</v>
      </c>
      <c r="F11" s="575"/>
      <c r="G11" s="566">
        <v>1</v>
      </c>
      <c r="H11" s="578" t="s">
        <v>462</v>
      </c>
      <c r="I11" s="544">
        <f t="shared" si="0"/>
        <v>200000</v>
      </c>
      <c r="J11" s="545" t="s">
        <v>1843</v>
      </c>
    </row>
    <row r="12" spans="1:10" s="473" customFormat="1" ht="21.75" customHeight="1">
      <c r="A12" s="490"/>
      <c r="B12" s="481"/>
      <c r="C12" s="538" t="s">
        <v>1779</v>
      </c>
      <c r="D12" s="579" t="s">
        <v>1850</v>
      </c>
      <c r="E12" s="564">
        <v>500000</v>
      </c>
      <c r="F12" s="575"/>
      <c r="G12" s="576">
        <v>1</v>
      </c>
      <c r="H12" s="580" t="s">
        <v>462</v>
      </c>
      <c r="I12" s="544">
        <f t="shared" si="0"/>
        <v>500000</v>
      </c>
      <c r="J12" s="545" t="s">
        <v>1843</v>
      </c>
    </row>
    <row r="13" spans="1:10" s="473" customFormat="1" ht="21.75" customHeight="1">
      <c r="A13" s="490"/>
      <c r="B13" s="479"/>
      <c r="C13" s="538" t="s">
        <v>1809</v>
      </c>
      <c r="D13" s="581" t="s">
        <v>1851</v>
      </c>
      <c r="E13" s="564">
        <v>1380</v>
      </c>
      <c r="F13" s="564"/>
      <c r="G13" s="566">
        <v>28</v>
      </c>
      <c r="H13" s="551" t="s">
        <v>462</v>
      </c>
      <c r="I13" s="544">
        <f t="shared" si="0"/>
        <v>38640</v>
      </c>
      <c r="J13" s="582" t="s">
        <v>1790</v>
      </c>
    </row>
    <row r="14" spans="1:10" s="473" customFormat="1" ht="21.75" customHeight="1">
      <c r="A14" s="490"/>
      <c r="B14" s="583"/>
      <c r="C14" s="538" t="s">
        <v>1811</v>
      </c>
      <c r="D14" s="584" t="s">
        <v>1852</v>
      </c>
      <c r="E14" s="564">
        <v>3317</v>
      </c>
      <c r="F14" s="564"/>
      <c r="G14" s="566">
        <v>2</v>
      </c>
      <c r="H14" s="551" t="s">
        <v>462</v>
      </c>
      <c r="I14" s="544">
        <f t="shared" si="0"/>
        <v>6634</v>
      </c>
      <c r="J14" s="582" t="s">
        <v>1790</v>
      </c>
    </row>
    <row r="15" spans="1:10" s="473" customFormat="1" ht="21.75" customHeight="1">
      <c r="A15" s="490"/>
      <c r="B15" s="479"/>
      <c r="C15" s="585"/>
      <c r="D15" s="584"/>
      <c r="E15" s="564"/>
      <c r="F15" s="564"/>
      <c r="G15" s="576"/>
      <c r="H15" s="551"/>
      <c r="I15" s="586"/>
      <c r="J15" s="545"/>
    </row>
    <row r="16" spans="1:10" s="473" customFormat="1" ht="21.75" customHeight="1">
      <c r="A16" s="488"/>
      <c r="B16" s="488"/>
      <c r="C16" s="585"/>
      <c r="D16" s="584"/>
      <c r="E16" s="564"/>
      <c r="F16" s="564"/>
      <c r="G16" s="566"/>
      <c r="H16" s="566"/>
      <c r="I16" s="587">
        <f>SUM(I4:I14)</f>
        <v>2221774</v>
      </c>
      <c r="J16" s="588"/>
    </row>
    <row r="17" spans="4:10" ht="21.75" customHeight="1">
      <c r="D17" s="567"/>
      <c r="E17" s="589"/>
      <c r="H17" s="567"/>
      <c r="I17" s="569"/>
      <c r="J17" s="567"/>
    </row>
    <row r="18" spans="2:9" ht="21.75" customHeight="1">
      <c r="B18" s="567"/>
      <c r="H18" s="567"/>
      <c r="I18" s="569"/>
    </row>
    <row r="19" spans="8:9" ht="21.75" customHeight="1">
      <c r="H19" s="567"/>
      <c r="I19" s="569"/>
    </row>
    <row r="20" spans="8:9" ht="21.75" customHeight="1">
      <c r="H20" s="567"/>
      <c r="I20" s="569"/>
    </row>
    <row r="21" spans="8:9" ht="21.75" customHeight="1">
      <c r="H21" s="567"/>
      <c r="I21" s="569"/>
    </row>
    <row r="22" spans="8:9" ht="21.75" customHeight="1">
      <c r="H22" s="567"/>
      <c r="I22" s="569"/>
    </row>
    <row r="23" spans="8:9" ht="21.75" customHeight="1">
      <c r="H23" s="567"/>
      <c r="I23" s="569"/>
    </row>
    <row r="24" spans="8:9" ht="21.75" customHeight="1">
      <c r="H24" s="567"/>
      <c r="I24" s="569"/>
    </row>
    <row r="25" spans="8:9" ht="21.75" customHeight="1">
      <c r="H25" s="567"/>
      <c r="I25" s="569"/>
    </row>
    <row r="26" spans="8:9" ht="21.75" customHeight="1">
      <c r="H26" s="567"/>
      <c r="I26" s="569"/>
    </row>
    <row r="27" spans="8:9" ht="21.75" customHeight="1">
      <c r="H27" s="567"/>
      <c r="I27" s="567"/>
    </row>
    <row r="28" spans="8:9" ht="21.75" customHeight="1">
      <c r="H28" s="567"/>
      <c r="I28" s="567"/>
    </row>
    <row r="29" spans="8:9" ht="21.75" customHeight="1">
      <c r="H29" s="567"/>
      <c r="I29" s="567"/>
    </row>
    <row r="30" spans="8:9" ht="21.75" customHeight="1">
      <c r="H30" s="567"/>
      <c r="I30" s="567"/>
    </row>
    <row r="31" spans="8:9" ht="21.75" customHeight="1">
      <c r="H31" s="567"/>
      <c r="I31" s="567"/>
    </row>
    <row r="32" spans="8:9" ht="21.75" customHeight="1">
      <c r="H32" s="567"/>
      <c r="I32" s="567"/>
    </row>
    <row r="33" spans="8:9" ht="21.75" customHeight="1">
      <c r="H33" s="567"/>
      <c r="I33" s="567"/>
    </row>
    <row r="34" spans="8:9" ht="21.75" customHeight="1">
      <c r="H34" s="567"/>
      <c r="I34" s="567"/>
    </row>
  </sheetData>
  <sheetProtection/>
  <mergeCells count="2">
    <mergeCell ref="A1:J1"/>
    <mergeCell ref="G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IV16384"/>
    </sheetView>
  </sheetViews>
  <sheetFormatPr defaultColWidth="9.140625" defaultRowHeight="21.75" customHeight="1"/>
  <cols>
    <col min="1" max="1" width="8.421875" style="473" customWidth="1"/>
    <col min="2" max="2" width="6.8515625" style="473" customWidth="1"/>
    <col min="3" max="3" width="8.7109375" style="504" customWidth="1"/>
    <col min="4" max="4" width="28.140625" style="473" customWidth="1"/>
    <col min="5" max="5" width="15.00390625" style="473" customWidth="1"/>
    <col min="6" max="6" width="7.28125" style="473" customWidth="1"/>
    <col min="7" max="7" width="8.421875" style="473" customWidth="1"/>
    <col min="8" max="8" width="15.28125" style="473" customWidth="1"/>
    <col min="9" max="9" width="69.8515625" style="473" customWidth="1"/>
    <col min="10" max="13" width="9.140625" style="473" customWidth="1"/>
    <col min="14" max="14" width="11.140625" style="473" customWidth="1"/>
    <col min="15" max="15" width="10.7109375" style="473" customWidth="1"/>
    <col min="16" max="16" width="9.140625" style="473" customWidth="1"/>
    <col min="17" max="17" width="11.421875" style="473" customWidth="1"/>
    <col min="18" max="16384" width="9.140625" style="473" customWidth="1"/>
  </cols>
  <sheetData>
    <row r="1" spans="1:10" ht="21.75" customHeight="1">
      <c r="A1" s="472" t="s">
        <v>1853</v>
      </c>
      <c r="B1" s="472"/>
      <c r="C1" s="472"/>
      <c r="D1" s="472"/>
      <c r="E1" s="472"/>
      <c r="F1" s="472"/>
      <c r="G1" s="472"/>
      <c r="H1" s="472"/>
      <c r="I1" s="472"/>
      <c r="J1" s="504"/>
    </row>
    <row r="2" spans="1:10" ht="21.75" customHeight="1">
      <c r="A2" s="475"/>
      <c r="B2" s="475"/>
      <c r="C2" s="475"/>
      <c r="D2" s="475"/>
      <c r="E2" s="475"/>
      <c r="F2" s="475"/>
      <c r="G2" s="475"/>
      <c r="H2" s="475"/>
      <c r="I2" s="475"/>
      <c r="J2" s="504"/>
    </row>
    <row r="3" spans="1:9" ht="21.75" customHeight="1">
      <c r="A3" s="591" t="s">
        <v>197</v>
      </c>
      <c r="B3" s="531" t="s">
        <v>196</v>
      </c>
      <c r="C3" s="476" t="s">
        <v>1754</v>
      </c>
      <c r="D3" s="499" t="s">
        <v>487</v>
      </c>
      <c r="E3" s="476" t="s">
        <v>973</v>
      </c>
      <c r="F3" s="477" t="s">
        <v>484</v>
      </c>
      <c r="G3" s="478"/>
      <c r="H3" s="592" t="s">
        <v>1854</v>
      </c>
      <c r="I3" s="476" t="s">
        <v>1782</v>
      </c>
    </row>
    <row r="4" spans="1:12" ht="21.75" customHeight="1">
      <c r="A4" s="593" t="s">
        <v>1741</v>
      </c>
      <c r="B4" s="593"/>
      <c r="C4" s="594" t="s">
        <v>1757</v>
      </c>
      <c r="D4" s="595" t="s">
        <v>1855</v>
      </c>
      <c r="E4" s="596">
        <v>22000</v>
      </c>
      <c r="F4" s="500">
        <v>3</v>
      </c>
      <c r="G4" s="500" t="s">
        <v>462</v>
      </c>
      <c r="H4" s="597">
        <f>E4*F4</f>
        <v>66000</v>
      </c>
      <c r="I4" s="500" t="s">
        <v>1856</v>
      </c>
      <c r="J4" s="598"/>
      <c r="K4" s="598"/>
      <c r="L4" s="598"/>
    </row>
    <row r="5" spans="1:12" ht="21.75" customHeight="1">
      <c r="A5" s="486"/>
      <c r="B5" s="486"/>
      <c r="C5" s="480" t="s">
        <v>1760</v>
      </c>
      <c r="D5" s="479" t="s">
        <v>1857</v>
      </c>
      <c r="E5" s="599">
        <v>16000</v>
      </c>
      <c r="F5" s="486">
        <v>3</v>
      </c>
      <c r="G5" s="486" t="s">
        <v>462</v>
      </c>
      <c r="H5" s="600">
        <f aca="true" t="shared" si="0" ref="H5:H11">E5*F5</f>
        <v>48000</v>
      </c>
      <c r="I5" s="486" t="s">
        <v>1858</v>
      </c>
      <c r="J5" s="598"/>
      <c r="K5" s="598"/>
      <c r="L5" s="598"/>
    </row>
    <row r="6" spans="1:12" ht="21.75" customHeight="1">
      <c r="A6" s="486"/>
      <c r="B6" s="601"/>
      <c r="C6" s="594" t="s">
        <v>1763</v>
      </c>
      <c r="D6" s="479" t="s">
        <v>1859</v>
      </c>
      <c r="E6" s="599">
        <v>3300</v>
      </c>
      <c r="F6" s="486">
        <v>5</v>
      </c>
      <c r="G6" s="486" t="s">
        <v>462</v>
      </c>
      <c r="H6" s="600">
        <f t="shared" si="0"/>
        <v>16500</v>
      </c>
      <c r="I6" s="486" t="s">
        <v>1860</v>
      </c>
      <c r="J6" s="598"/>
      <c r="K6" s="598"/>
      <c r="L6" s="598"/>
    </row>
    <row r="7" spans="1:12" ht="21.75" customHeight="1">
      <c r="A7" s="479"/>
      <c r="B7" s="479"/>
      <c r="C7" s="480" t="s">
        <v>1766</v>
      </c>
      <c r="D7" s="479" t="s">
        <v>1861</v>
      </c>
      <c r="E7" s="599">
        <v>7900</v>
      </c>
      <c r="F7" s="486">
        <v>4</v>
      </c>
      <c r="G7" s="486" t="s">
        <v>462</v>
      </c>
      <c r="H7" s="599">
        <f t="shared" si="0"/>
        <v>31600</v>
      </c>
      <c r="I7" s="486" t="s">
        <v>1862</v>
      </c>
      <c r="J7" s="598"/>
      <c r="K7" s="598"/>
      <c r="L7" s="598"/>
    </row>
    <row r="8" spans="1:12" ht="21.75" customHeight="1">
      <c r="A8" s="479"/>
      <c r="B8" s="602"/>
      <c r="C8" s="594" t="s">
        <v>1769</v>
      </c>
      <c r="D8" s="479" t="s">
        <v>1863</v>
      </c>
      <c r="E8" s="599">
        <v>16000</v>
      </c>
      <c r="F8" s="486">
        <v>17</v>
      </c>
      <c r="G8" s="486" t="s">
        <v>462</v>
      </c>
      <c r="H8" s="603">
        <f t="shared" si="0"/>
        <v>272000</v>
      </c>
      <c r="I8" s="604" t="s">
        <v>1864</v>
      </c>
      <c r="J8" s="598"/>
      <c r="K8" s="598"/>
      <c r="L8" s="598"/>
    </row>
    <row r="9" spans="1:12" ht="21.75" customHeight="1">
      <c r="A9" s="479"/>
      <c r="B9" s="479"/>
      <c r="C9" s="480" t="s">
        <v>1771</v>
      </c>
      <c r="D9" s="479" t="s">
        <v>1865</v>
      </c>
      <c r="E9" s="599">
        <v>12500</v>
      </c>
      <c r="F9" s="486">
        <v>3</v>
      </c>
      <c r="G9" s="486" t="s">
        <v>462</v>
      </c>
      <c r="H9" s="600">
        <f t="shared" si="0"/>
        <v>37500</v>
      </c>
      <c r="I9" s="486" t="s">
        <v>1866</v>
      </c>
      <c r="J9" s="598"/>
      <c r="K9" s="598"/>
      <c r="L9" s="598"/>
    </row>
    <row r="10" spans="1:12" ht="21.75" customHeight="1">
      <c r="A10" s="479"/>
      <c r="B10" s="602"/>
      <c r="C10" s="594" t="s">
        <v>1774</v>
      </c>
      <c r="D10" s="479" t="s">
        <v>1867</v>
      </c>
      <c r="E10" s="599">
        <v>2800</v>
      </c>
      <c r="F10" s="486">
        <v>10</v>
      </c>
      <c r="G10" s="486" t="s">
        <v>462</v>
      </c>
      <c r="H10" s="599">
        <f t="shared" si="0"/>
        <v>28000</v>
      </c>
      <c r="I10" s="486" t="s">
        <v>1868</v>
      </c>
      <c r="J10" s="598"/>
      <c r="K10" s="598"/>
      <c r="L10" s="598"/>
    </row>
    <row r="11" spans="1:12" ht="21.75" customHeight="1">
      <c r="A11" s="479"/>
      <c r="B11" s="479"/>
      <c r="C11" s="480" t="s">
        <v>1776</v>
      </c>
      <c r="D11" s="479" t="s">
        <v>1869</v>
      </c>
      <c r="E11" s="599">
        <v>4300</v>
      </c>
      <c r="F11" s="486">
        <v>2</v>
      </c>
      <c r="G11" s="486" t="s">
        <v>462</v>
      </c>
      <c r="H11" s="603">
        <f t="shared" si="0"/>
        <v>8600</v>
      </c>
      <c r="I11" s="486" t="s">
        <v>1870</v>
      </c>
      <c r="J11" s="598"/>
      <c r="K11" s="598"/>
      <c r="L11" s="598"/>
    </row>
    <row r="12" spans="1:12" ht="21.75" customHeight="1">
      <c r="A12" s="479"/>
      <c r="B12" s="479"/>
      <c r="C12" s="480"/>
      <c r="D12" s="479"/>
      <c r="E12" s="599"/>
      <c r="F12" s="486"/>
      <c r="G12" s="486"/>
      <c r="H12" s="599"/>
      <c r="I12" s="604"/>
      <c r="J12" s="598"/>
      <c r="K12" s="598"/>
      <c r="L12" s="598"/>
    </row>
    <row r="13" spans="1:12" ht="21.75" customHeight="1">
      <c r="A13" s="479"/>
      <c r="B13" s="479"/>
      <c r="C13" s="480"/>
      <c r="D13" s="479"/>
      <c r="E13" s="599"/>
      <c r="F13" s="486"/>
      <c r="G13" s="486"/>
      <c r="H13" s="603"/>
      <c r="I13" s="604"/>
      <c r="J13" s="598"/>
      <c r="K13" s="598"/>
      <c r="L13" s="598"/>
    </row>
    <row r="14" spans="1:9" ht="21.75" customHeight="1">
      <c r="A14" s="479"/>
      <c r="B14" s="479"/>
      <c r="C14" s="480"/>
      <c r="D14" s="479"/>
      <c r="E14" s="599"/>
      <c r="F14" s="486"/>
      <c r="G14" s="486"/>
      <c r="H14" s="605">
        <f>SUM(H4:H13)</f>
        <v>508200</v>
      </c>
      <c r="I14" s="486"/>
    </row>
    <row r="15" ht="21.75" customHeight="1">
      <c r="H15" s="498"/>
    </row>
  </sheetData>
  <sheetProtection/>
  <mergeCells count="2">
    <mergeCell ref="A1:I1"/>
    <mergeCell ref="F3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16" sqref="F16"/>
    </sheetView>
  </sheetViews>
  <sheetFormatPr defaultColWidth="9.140625" defaultRowHeight="21.75" customHeight="1"/>
  <cols>
    <col min="1" max="1" width="11.8515625" style="473" customWidth="1"/>
    <col min="2" max="2" width="5.57421875" style="473" customWidth="1"/>
    <col min="3" max="3" width="8.140625" style="473" customWidth="1"/>
    <col min="4" max="4" width="30.00390625" style="473" customWidth="1"/>
    <col min="5" max="5" width="15.28125" style="473" customWidth="1"/>
    <col min="6" max="6" width="7.00390625" style="473" customWidth="1"/>
    <col min="7" max="7" width="8.57421875" style="473" customWidth="1"/>
    <col min="8" max="8" width="16.7109375" style="473" customWidth="1"/>
    <col min="9" max="9" width="32.57421875" style="473" customWidth="1"/>
    <col min="10" max="10" width="9.140625" style="473" customWidth="1"/>
    <col min="11" max="11" width="10.421875" style="473" customWidth="1"/>
    <col min="12" max="12" width="7.00390625" style="473" customWidth="1"/>
    <col min="13" max="13" width="8.57421875" style="473" customWidth="1"/>
    <col min="14" max="15" width="10.28125" style="473" bestFit="1" customWidth="1"/>
    <col min="16" max="16" width="9.140625" style="473" customWidth="1"/>
    <col min="17" max="17" width="15.140625" style="473" customWidth="1"/>
    <col min="18" max="16384" width="9.140625" style="473" customWidth="1"/>
  </cols>
  <sheetData>
    <row r="1" spans="1:9" ht="21.75" customHeight="1">
      <c r="A1" s="472" t="s">
        <v>1871</v>
      </c>
      <c r="B1" s="472"/>
      <c r="C1" s="472"/>
      <c r="D1" s="472"/>
      <c r="E1" s="472"/>
      <c r="F1" s="472"/>
      <c r="G1" s="472"/>
      <c r="H1" s="472"/>
      <c r="I1" s="472"/>
    </row>
    <row r="2" spans="1:9" ht="21.75" customHeight="1">
      <c r="A2" s="475"/>
      <c r="B2" s="475"/>
      <c r="C2" s="475"/>
      <c r="D2" s="475"/>
      <c r="E2" s="475"/>
      <c r="F2" s="475"/>
      <c r="G2" s="475"/>
      <c r="H2" s="475"/>
      <c r="I2" s="475"/>
    </row>
    <row r="3" spans="1:9" ht="21.75" customHeight="1">
      <c r="A3" s="476" t="s">
        <v>197</v>
      </c>
      <c r="B3" s="476" t="s">
        <v>196</v>
      </c>
      <c r="C3" s="499" t="s">
        <v>1754</v>
      </c>
      <c r="D3" s="476" t="s">
        <v>487</v>
      </c>
      <c r="E3" s="476" t="s">
        <v>1794</v>
      </c>
      <c r="F3" s="477" t="s">
        <v>484</v>
      </c>
      <c r="G3" s="478"/>
      <c r="H3" s="476" t="s">
        <v>1627</v>
      </c>
      <c r="I3" s="476" t="s">
        <v>1782</v>
      </c>
    </row>
    <row r="4" spans="1:9" ht="21.75" customHeight="1">
      <c r="A4" s="479" t="s">
        <v>1795</v>
      </c>
      <c r="B4" s="479"/>
      <c r="C4" s="514" t="s">
        <v>1757</v>
      </c>
      <c r="D4" s="479" t="s">
        <v>1872</v>
      </c>
      <c r="E4" s="484">
        <v>1800</v>
      </c>
      <c r="F4" s="486">
        <v>3</v>
      </c>
      <c r="G4" s="486" t="s">
        <v>3</v>
      </c>
      <c r="H4" s="484">
        <f>E4*F4</f>
        <v>5400</v>
      </c>
      <c r="I4" s="606" t="s">
        <v>1873</v>
      </c>
    </row>
    <row r="5" spans="1:9" ht="21.75" customHeight="1">
      <c r="A5" s="479"/>
      <c r="B5" s="479"/>
      <c r="C5" s="493" t="s">
        <v>1760</v>
      </c>
      <c r="D5" s="481" t="s">
        <v>1874</v>
      </c>
      <c r="E5" s="484">
        <v>2200</v>
      </c>
      <c r="F5" s="486">
        <v>5</v>
      </c>
      <c r="G5" s="486" t="s">
        <v>3</v>
      </c>
      <c r="H5" s="484">
        <f aca="true" t="shared" si="0" ref="H5:H15">E5*F5</f>
        <v>11000</v>
      </c>
      <c r="I5" s="485" t="s">
        <v>1875</v>
      </c>
    </row>
    <row r="6" spans="1:9" ht="21.75" customHeight="1">
      <c r="A6" s="486"/>
      <c r="B6" s="486"/>
      <c r="C6" s="480" t="s">
        <v>1763</v>
      </c>
      <c r="D6" s="515" t="s">
        <v>1876</v>
      </c>
      <c r="E6" s="484">
        <v>2500</v>
      </c>
      <c r="F6" s="486">
        <v>1</v>
      </c>
      <c r="G6" s="486" t="s">
        <v>3</v>
      </c>
      <c r="H6" s="484">
        <f t="shared" si="0"/>
        <v>2500</v>
      </c>
      <c r="I6" s="485" t="s">
        <v>1799</v>
      </c>
    </row>
    <row r="7" spans="1:9" ht="21.75" customHeight="1">
      <c r="A7" s="486"/>
      <c r="B7" s="486"/>
      <c r="C7" s="607" t="s">
        <v>1766</v>
      </c>
      <c r="D7" s="516" t="s">
        <v>1877</v>
      </c>
      <c r="E7" s="484">
        <v>2000</v>
      </c>
      <c r="F7" s="486">
        <v>3</v>
      </c>
      <c r="G7" s="486" t="s">
        <v>3</v>
      </c>
      <c r="H7" s="484">
        <f t="shared" si="0"/>
        <v>6000</v>
      </c>
      <c r="I7" s="485" t="s">
        <v>1878</v>
      </c>
    </row>
    <row r="8" spans="1:9" ht="21.75" customHeight="1">
      <c r="A8" s="479"/>
      <c r="B8" s="479"/>
      <c r="C8" s="493" t="s">
        <v>1769</v>
      </c>
      <c r="D8" s="479" t="s">
        <v>1879</v>
      </c>
      <c r="E8" s="484">
        <v>800</v>
      </c>
      <c r="F8" s="486">
        <v>1</v>
      </c>
      <c r="G8" s="486" t="s">
        <v>3</v>
      </c>
      <c r="H8" s="484">
        <f t="shared" si="0"/>
        <v>800</v>
      </c>
      <c r="I8" s="485" t="s">
        <v>1873</v>
      </c>
    </row>
    <row r="9" spans="1:9" ht="21.75" customHeight="1">
      <c r="A9" s="479"/>
      <c r="B9" s="479"/>
      <c r="C9" s="493" t="s">
        <v>1771</v>
      </c>
      <c r="D9" s="479" t="s">
        <v>1880</v>
      </c>
      <c r="E9" s="484">
        <v>6000</v>
      </c>
      <c r="F9" s="486">
        <v>2</v>
      </c>
      <c r="G9" s="486" t="s">
        <v>3</v>
      </c>
      <c r="H9" s="484">
        <f t="shared" si="0"/>
        <v>12000</v>
      </c>
      <c r="I9" s="485" t="s">
        <v>1881</v>
      </c>
    </row>
    <row r="10" spans="1:9" ht="21.75" customHeight="1">
      <c r="A10" s="479"/>
      <c r="B10" s="479"/>
      <c r="C10" s="480" t="s">
        <v>1774</v>
      </c>
      <c r="D10" s="479" t="s">
        <v>1882</v>
      </c>
      <c r="E10" s="484">
        <v>3000</v>
      </c>
      <c r="F10" s="486">
        <v>1</v>
      </c>
      <c r="G10" s="486" t="s">
        <v>3</v>
      </c>
      <c r="H10" s="484">
        <f t="shared" si="0"/>
        <v>3000</v>
      </c>
      <c r="I10" s="485" t="s">
        <v>1875</v>
      </c>
    </row>
    <row r="11" spans="1:10" ht="21.75" customHeight="1">
      <c r="A11" s="479"/>
      <c r="B11" s="479"/>
      <c r="C11" s="493" t="s">
        <v>1776</v>
      </c>
      <c r="D11" s="479" t="s">
        <v>1883</v>
      </c>
      <c r="E11" s="484">
        <v>35000</v>
      </c>
      <c r="F11" s="486">
        <v>1</v>
      </c>
      <c r="G11" s="486" t="s">
        <v>3</v>
      </c>
      <c r="H11" s="484">
        <f t="shared" si="0"/>
        <v>35000</v>
      </c>
      <c r="I11" s="485" t="s">
        <v>1884</v>
      </c>
      <c r="J11" s="482"/>
    </row>
    <row r="12" spans="1:9" ht="21.75" customHeight="1">
      <c r="A12" s="479"/>
      <c r="B12" s="479"/>
      <c r="C12" s="493" t="s">
        <v>1779</v>
      </c>
      <c r="D12" s="517" t="s">
        <v>1885</v>
      </c>
      <c r="E12" s="489">
        <v>1200</v>
      </c>
      <c r="F12" s="486">
        <v>1</v>
      </c>
      <c r="G12" s="486" t="s">
        <v>3</v>
      </c>
      <c r="H12" s="484">
        <f t="shared" si="0"/>
        <v>1200</v>
      </c>
      <c r="I12" s="485" t="s">
        <v>1805</v>
      </c>
    </row>
    <row r="13" spans="1:9" ht="21.75" customHeight="1">
      <c r="A13" s="481"/>
      <c r="B13" s="481"/>
      <c r="C13" s="480" t="s">
        <v>1809</v>
      </c>
      <c r="D13" s="518" t="s">
        <v>1886</v>
      </c>
      <c r="E13" s="491">
        <v>2000</v>
      </c>
      <c r="F13" s="483">
        <v>2</v>
      </c>
      <c r="G13" s="486" t="s">
        <v>3</v>
      </c>
      <c r="H13" s="484">
        <f t="shared" si="0"/>
        <v>4000</v>
      </c>
      <c r="I13" s="519" t="s">
        <v>1790</v>
      </c>
    </row>
    <row r="14" spans="1:9" ht="21.75" customHeight="1">
      <c r="A14" s="481"/>
      <c r="B14" s="481"/>
      <c r="C14" s="493" t="s">
        <v>1811</v>
      </c>
      <c r="D14" s="518" t="s">
        <v>1887</v>
      </c>
      <c r="E14" s="491">
        <v>5000</v>
      </c>
      <c r="F14" s="483">
        <v>1</v>
      </c>
      <c r="G14" s="486" t="s">
        <v>97</v>
      </c>
      <c r="H14" s="484">
        <f t="shared" si="0"/>
        <v>5000</v>
      </c>
      <c r="I14" s="519" t="s">
        <v>1790</v>
      </c>
    </row>
    <row r="15" spans="1:9" ht="21.75" customHeight="1">
      <c r="A15" s="481"/>
      <c r="B15" s="481"/>
      <c r="C15" s="493" t="s">
        <v>1813</v>
      </c>
      <c r="D15" s="518" t="s">
        <v>1888</v>
      </c>
      <c r="E15" s="491">
        <v>3000</v>
      </c>
      <c r="F15" s="483">
        <v>1</v>
      </c>
      <c r="G15" s="486" t="s">
        <v>97</v>
      </c>
      <c r="H15" s="484">
        <f t="shared" si="0"/>
        <v>3000</v>
      </c>
      <c r="I15" s="519" t="s">
        <v>1792</v>
      </c>
    </row>
    <row r="16" spans="1:9" ht="21.75" customHeight="1">
      <c r="A16" s="481"/>
      <c r="B16" s="481"/>
      <c r="C16" s="480"/>
      <c r="D16" s="518"/>
      <c r="E16" s="491"/>
      <c r="F16" s="483"/>
      <c r="G16" s="483"/>
      <c r="H16" s="482"/>
      <c r="I16" s="519"/>
    </row>
    <row r="17" spans="1:9" ht="21.75" customHeight="1">
      <c r="A17" s="495"/>
      <c r="B17" s="495"/>
      <c r="C17" s="520"/>
      <c r="D17" s="495"/>
      <c r="E17" s="521"/>
      <c r="F17" s="522"/>
      <c r="G17" s="522"/>
      <c r="H17" s="523">
        <f>SUM(H4:H16)</f>
        <v>88900</v>
      </c>
      <c r="I17" s="524"/>
    </row>
    <row r="18" spans="1:9" ht="21.75" customHeight="1">
      <c r="A18" s="504"/>
      <c r="B18" s="504"/>
      <c r="C18" s="504"/>
      <c r="D18" s="504"/>
      <c r="E18" s="525"/>
      <c r="F18" s="526"/>
      <c r="G18" s="526"/>
      <c r="H18" s="527"/>
      <c r="I18" s="526"/>
    </row>
    <row r="19" spans="1:9" ht="21.75" customHeight="1">
      <c r="A19" s="504"/>
      <c r="B19" s="504"/>
      <c r="C19" s="504"/>
      <c r="D19" s="504"/>
      <c r="E19" s="525"/>
      <c r="F19" s="526"/>
      <c r="G19" s="526"/>
      <c r="H19" s="527"/>
      <c r="I19" s="526"/>
    </row>
    <row r="20" spans="1:9" ht="21.75" customHeight="1">
      <c r="A20" s="504"/>
      <c r="B20" s="504"/>
      <c r="C20" s="504"/>
      <c r="D20" s="504"/>
      <c r="E20" s="525"/>
      <c r="F20" s="526"/>
      <c r="G20" s="526"/>
      <c r="H20" s="527"/>
      <c r="I20" s="526"/>
    </row>
    <row r="21" spans="1:9" ht="21.75" customHeight="1">
      <c r="A21" s="504"/>
      <c r="B21" s="504"/>
      <c r="C21" s="504"/>
      <c r="D21" s="504"/>
      <c r="E21" s="525"/>
      <c r="F21" s="526"/>
      <c r="G21" s="526"/>
      <c r="H21" s="527"/>
      <c r="I21" s="526"/>
    </row>
    <row r="22" spans="4:9" ht="21.75" customHeight="1">
      <c r="D22" s="504"/>
      <c r="E22" s="525"/>
      <c r="F22" s="526"/>
      <c r="G22" s="526"/>
      <c r="H22" s="527"/>
      <c r="I22" s="526"/>
    </row>
    <row r="23" spans="4:9" ht="21.75" customHeight="1">
      <c r="D23" s="504"/>
      <c r="E23" s="525"/>
      <c r="F23" s="526"/>
      <c r="G23" s="526"/>
      <c r="H23" s="527"/>
      <c r="I23" s="526"/>
    </row>
    <row r="24" spans="4:9" ht="21.75" customHeight="1">
      <c r="D24" s="504"/>
      <c r="E24" s="525"/>
      <c r="F24" s="526"/>
      <c r="G24" s="526"/>
      <c r="H24" s="527"/>
      <c r="I24" s="526"/>
    </row>
  </sheetData>
  <sheetProtection/>
  <mergeCells count="2">
    <mergeCell ref="A1:I1"/>
    <mergeCell ref="F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39"/>
  <sheetViews>
    <sheetView zoomScalePageLayoutView="0" workbookViewId="0" topLeftCell="A1">
      <selection activeCell="M10" sqref="M10"/>
    </sheetView>
  </sheetViews>
  <sheetFormatPr defaultColWidth="9.140625" defaultRowHeight="21.75" customHeight="1"/>
  <cols>
    <col min="1" max="1" width="8.8515625" style="529" customWidth="1"/>
    <col min="2" max="3" width="5.28125" style="529" customWidth="1"/>
    <col min="4" max="4" width="41.7109375" style="529" customWidth="1"/>
    <col min="5" max="5" width="13.00390625" style="590" customWidth="1"/>
    <col min="6" max="6" width="0.13671875" style="590" customWidth="1"/>
    <col min="7" max="7" width="6.00390625" style="529" customWidth="1"/>
    <col min="8" max="8" width="8.57421875" style="529" customWidth="1"/>
    <col min="9" max="9" width="14.8515625" style="529" customWidth="1"/>
    <col min="10" max="10" width="19.140625" style="529" customWidth="1"/>
    <col min="11" max="11" width="14.421875" style="608" customWidth="1"/>
    <col min="12" max="12" width="12.7109375" style="529" bestFit="1" customWidth="1"/>
    <col min="13" max="13" width="9.140625" style="529" customWidth="1"/>
    <col min="14" max="14" width="12.140625" style="529" customWidth="1"/>
    <col min="15" max="15" width="10.00390625" style="529" customWidth="1"/>
    <col min="16" max="16" width="9.140625" style="529" customWidth="1"/>
    <col min="17" max="17" width="12.00390625" style="529" customWidth="1"/>
    <col min="18" max="16384" width="9.140625" style="529" customWidth="1"/>
  </cols>
  <sheetData>
    <row r="2" spans="1:10" ht="21.75" customHeight="1">
      <c r="A2" s="528" t="s">
        <v>1889</v>
      </c>
      <c r="B2" s="528"/>
      <c r="C2" s="528"/>
      <c r="D2" s="528"/>
      <c r="E2" s="528"/>
      <c r="F2" s="528"/>
      <c r="G2" s="528"/>
      <c r="H2" s="528"/>
      <c r="I2" s="528"/>
      <c r="J2" s="528"/>
    </row>
    <row r="3" spans="1:10" ht="21.75" customHeight="1">
      <c r="A3" s="530"/>
      <c r="B3" s="530"/>
      <c r="C3" s="530"/>
      <c r="D3" s="530"/>
      <c r="E3" s="530"/>
      <c r="F3" s="530"/>
      <c r="G3" s="530"/>
      <c r="H3" s="530"/>
      <c r="I3" s="530"/>
      <c r="J3" s="530"/>
    </row>
    <row r="4" spans="1:11" ht="21.75" customHeight="1">
      <c r="A4" s="531" t="s">
        <v>197</v>
      </c>
      <c r="B4" s="531" t="s">
        <v>196</v>
      </c>
      <c r="C4" s="532" t="s">
        <v>1754</v>
      </c>
      <c r="D4" s="531" t="s">
        <v>487</v>
      </c>
      <c r="E4" s="533" t="s">
        <v>973</v>
      </c>
      <c r="F4" s="534" t="s">
        <v>1839</v>
      </c>
      <c r="G4" s="535" t="s">
        <v>484</v>
      </c>
      <c r="H4" s="536"/>
      <c r="I4" s="531" t="s">
        <v>1627</v>
      </c>
      <c r="J4" s="531" t="s">
        <v>1782</v>
      </c>
      <c r="K4" s="609" t="s">
        <v>1736</v>
      </c>
    </row>
    <row r="5" spans="1:11" ht="21.75" customHeight="1">
      <c r="A5" s="562" t="s">
        <v>1890</v>
      </c>
      <c r="B5" s="610"/>
      <c r="C5" s="538" t="s">
        <v>1757</v>
      </c>
      <c r="D5" s="562" t="s">
        <v>1891</v>
      </c>
      <c r="E5" s="540">
        <v>350000</v>
      </c>
      <c r="F5" s="540"/>
      <c r="G5" s="611">
        <v>1</v>
      </c>
      <c r="H5" s="611" t="s">
        <v>462</v>
      </c>
      <c r="I5" s="612">
        <f>E5*G5</f>
        <v>350000</v>
      </c>
      <c r="J5" s="545" t="s">
        <v>1843</v>
      </c>
      <c r="K5" s="543" t="s">
        <v>1892</v>
      </c>
    </row>
    <row r="6" spans="1:11" ht="21.75" customHeight="1">
      <c r="A6" s="562"/>
      <c r="B6" s="547"/>
      <c r="C6" s="538" t="s">
        <v>1760</v>
      </c>
      <c r="D6" s="562" t="s">
        <v>1893</v>
      </c>
      <c r="E6" s="540">
        <v>23000</v>
      </c>
      <c r="F6" s="540"/>
      <c r="G6" s="611">
        <v>1</v>
      </c>
      <c r="H6" s="611" t="s">
        <v>462</v>
      </c>
      <c r="I6" s="612">
        <f aca="true" t="shared" si="0" ref="I6:I26">E6*G6</f>
        <v>23000</v>
      </c>
      <c r="J6" s="545" t="s">
        <v>1843</v>
      </c>
      <c r="K6" s="551" t="s">
        <v>1892</v>
      </c>
    </row>
    <row r="7" spans="1:11" s="473" customFormat="1" ht="21.75" customHeight="1">
      <c r="A7" s="613"/>
      <c r="B7" s="614"/>
      <c r="C7" s="538" t="s">
        <v>1763</v>
      </c>
      <c r="D7" s="615" t="s">
        <v>1894</v>
      </c>
      <c r="E7" s="616">
        <v>200000</v>
      </c>
      <c r="F7" s="617">
        <v>1</v>
      </c>
      <c r="G7" s="578">
        <v>1</v>
      </c>
      <c r="H7" s="611" t="s">
        <v>462</v>
      </c>
      <c r="I7" s="612">
        <f t="shared" si="0"/>
        <v>200000</v>
      </c>
      <c r="J7" s="545" t="s">
        <v>1843</v>
      </c>
      <c r="K7" s="618" t="s">
        <v>1892</v>
      </c>
    </row>
    <row r="8" spans="1:28" ht="21.75" customHeight="1">
      <c r="A8" s="546"/>
      <c r="B8" s="547"/>
      <c r="C8" s="538" t="s">
        <v>1766</v>
      </c>
      <c r="D8" s="553" t="s">
        <v>1895</v>
      </c>
      <c r="E8" s="563">
        <v>50000</v>
      </c>
      <c r="F8" s="563"/>
      <c r="G8" s="551">
        <v>1</v>
      </c>
      <c r="H8" s="611" t="s">
        <v>462</v>
      </c>
      <c r="I8" s="612">
        <f t="shared" si="0"/>
        <v>50000</v>
      </c>
      <c r="J8" s="545" t="s">
        <v>1843</v>
      </c>
      <c r="K8" s="486" t="s">
        <v>1892</v>
      </c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</row>
    <row r="9" spans="1:11" ht="21" customHeight="1">
      <c r="A9" s="562"/>
      <c r="B9" s="547"/>
      <c r="C9" s="538" t="s">
        <v>1769</v>
      </c>
      <c r="D9" s="562" t="s">
        <v>1896</v>
      </c>
      <c r="E9" s="563">
        <v>30000</v>
      </c>
      <c r="F9" s="563"/>
      <c r="G9" s="551">
        <v>2</v>
      </c>
      <c r="H9" s="611" t="s">
        <v>462</v>
      </c>
      <c r="I9" s="612">
        <f t="shared" si="0"/>
        <v>60000</v>
      </c>
      <c r="J9" s="545" t="s">
        <v>1843</v>
      </c>
      <c r="K9" s="551" t="s">
        <v>1892</v>
      </c>
    </row>
    <row r="10" spans="1:28" s="552" customFormat="1" ht="21" customHeight="1">
      <c r="A10" s="562"/>
      <c r="B10" s="547"/>
      <c r="C10" s="538" t="s">
        <v>1771</v>
      </c>
      <c r="D10" s="562" t="s">
        <v>1897</v>
      </c>
      <c r="E10" s="619">
        <v>30000</v>
      </c>
      <c r="F10" s="619"/>
      <c r="G10" s="547">
        <v>1</v>
      </c>
      <c r="H10" s="611" t="s">
        <v>462</v>
      </c>
      <c r="I10" s="612">
        <f t="shared" si="0"/>
        <v>30000</v>
      </c>
      <c r="J10" s="545" t="s">
        <v>1843</v>
      </c>
      <c r="K10" s="551" t="s">
        <v>1892</v>
      </c>
      <c r="L10" s="556"/>
      <c r="M10" s="556"/>
      <c r="N10" s="556"/>
      <c r="O10" s="556"/>
      <c r="P10" s="556"/>
      <c r="Q10" s="556"/>
      <c r="R10" s="556"/>
      <c r="S10" s="556"/>
      <c r="T10" s="556"/>
      <c r="U10" s="557"/>
      <c r="V10" s="556"/>
      <c r="W10" s="558"/>
      <c r="X10" s="559"/>
      <c r="Y10" s="559"/>
      <c r="Z10" s="558"/>
      <c r="AA10" s="560"/>
      <c r="AB10" s="556"/>
    </row>
    <row r="11" spans="1:11" s="552" customFormat="1" ht="21" customHeight="1">
      <c r="A11" s="546"/>
      <c r="B11" s="547"/>
      <c r="C11" s="538" t="s">
        <v>1774</v>
      </c>
      <c r="D11" s="553" t="s">
        <v>1898</v>
      </c>
      <c r="E11" s="548">
        <v>140000</v>
      </c>
      <c r="F11" s="548"/>
      <c r="G11" s="547">
        <v>4</v>
      </c>
      <c r="H11" s="620" t="s">
        <v>462</v>
      </c>
      <c r="I11" s="612">
        <f t="shared" si="0"/>
        <v>560000</v>
      </c>
      <c r="J11" s="545" t="s">
        <v>1843</v>
      </c>
      <c r="K11" s="578" t="s">
        <v>1892</v>
      </c>
    </row>
    <row r="12" spans="1:28" ht="21.75" customHeight="1">
      <c r="A12" s="562"/>
      <c r="B12" s="547"/>
      <c r="C12" s="538" t="s">
        <v>1776</v>
      </c>
      <c r="D12" s="562" t="s">
        <v>1899</v>
      </c>
      <c r="E12" s="563">
        <v>36000</v>
      </c>
      <c r="F12" s="563"/>
      <c r="G12" s="551">
        <v>3</v>
      </c>
      <c r="H12" s="611" t="s">
        <v>1900</v>
      </c>
      <c r="I12" s="612">
        <f t="shared" si="0"/>
        <v>108000</v>
      </c>
      <c r="J12" s="545" t="s">
        <v>1843</v>
      </c>
      <c r="K12" s="580" t="s">
        <v>1892</v>
      </c>
      <c r="L12" s="567"/>
      <c r="M12" s="567"/>
      <c r="N12" s="567"/>
      <c r="O12" s="567"/>
      <c r="P12" s="567"/>
      <c r="Q12" s="567"/>
      <c r="R12" s="567"/>
      <c r="S12" s="567"/>
      <c r="T12" s="567"/>
      <c r="U12" s="567"/>
      <c r="V12" s="567"/>
      <c r="W12" s="567"/>
      <c r="X12" s="567"/>
      <c r="Y12" s="567"/>
      <c r="Z12" s="567"/>
      <c r="AA12" s="567"/>
      <c r="AB12" s="567"/>
    </row>
    <row r="13" spans="1:28" ht="21.75" customHeight="1">
      <c r="A13" s="562"/>
      <c r="B13" s="547"/>
      <c r="C13" s="538" t="s">
        <v>1779</v>
      </c>
      <c r="D13" s="562" t="s">
        <v>1901</v>
      </c>
      <c r="E13" s="621">
        <v>18000</v>
      </c>
      <c r="F13" s="621"/>
      <c r="G13" s="551">
        <v>7</v>
      </c>
      <c r="H13" s="611" t="s">
        <v>462</v>
      </c>
      <c r="I13" s="612">
        <f t="shared" si="0"/>
        <v>126000</v>
      </c>
      <c r="J13" s="545" t="s">
        <v>1843</v>
      </c>
      <c r="K13" s="551" t="s">
        <v>1892</v>
      </c>
      <c r="L13" s="567"/>
      <c r="M13" s="567"/>
      <c r="N13" s="567"/>
      <c r="O13" s="567"/>
      <c r="P13" s="567"/>
      <c r="Q13" s="567"/>
      <c r="R13" s="567"/>
      <c r="S13" s="567"/>
      <c r="T13" s="567"/>
      <c r="U13" s="567"/>
      <c r="V13" s="567"/>
      <c r="W13" s="567"/>
      <c r="X13" s="567"/>
      <c r="Y13" s="567"/>
      <c r="Z13" s="567"/>
      <c r="AA13" s="567"/>
      <c r="AB13" s="567"/>
    </row>
    <row r="14" spans="1:28" s="552" customFormat="1" ht="21" customHeight="1">
      <c r="A14" s="562"/>
      <c r="B14" s="622"/>
      <c r="C14" s="538" t="s">
        <v>1809</v>
      </c>
      <c r="D14" s="562" t="s">
        <v>1902</v>
      </c>
      <c r="E14" s="548">
        <v>30000</v>
      </c>
      <c r="F14" s="548"/>
      <c r="G14" s="547">
        <v>1</v>
      </c>
      <c r="H14" s="620" t="s">
        <v>1903</v>
      </c>
      <c r="I14" s="612">
        <f t="shared" si="0"/>
        <v>30000</v>
      </c>
      <c r="J14" s="545" t="s">
        <v>1843</v>
      </c>
      <c r="K14" s="551" t="s">
        <v>1892</v>
      </c>
      <c r="L14" s="556"/>
      <c r="M14" s="556"/>
      <c r="N14" s="556"/>
      <c r="O14" s="556"/>
      <c r="P14" s="556"/>
      <c r="Q14" s="556"/>
      <c r="R14" s="556"/>
      <c r="S14" s="556"/>
      <c r="T14" s="556"/>
      <c r="U14" s="557"/>
      <c r="V14" s="556"/>
      <c r="W14" s="558"/>
      <c r="X14" s="559"/>
      <c r="Y14" s="559"/>
      <c r="Z14" s="558"/>
      <c r="AA14" s="560"/>
      <c r="AB14" s="556"/>
    </row>
    <row r="15" spans="1:28" ht="21.75" customHeight="1">
      <c r="A15" s="479"/>
      <c r="B15" s="622"/>
      <c r="C15" s="538" t="s">
        <v>1811</v>
      </c>
      <c r="D15" s="562" t="s">
        <v>1904</v>
      </c>
      <c r="E15" s="563">
        <v>25000</v>
      </c>
      <c r="F15" s="563"/>
      <c r="G15" s="551">
        <v>1</v>
      </c>
      <c r="H15" s="611" t="s">
        <v>462</v>
      </c>
      <c r="I15" s="612">
        <f t="shared" si="0"/>
        <v>25000</v>
      </c>
      <c r="J15" s="545" t="s">
        <v>1843</v>
      </c>
      <c r="K15" s="578" t="s">
        <v>1892</v>
      </c>
      <c r="L15" s="567"/>
      <c r="M15" s="567"/>
      <c r="N15" s="567"/>
      <c r="O15" s="567"/>
      <c r="P15" s="567"/>
      <c r="Q15" s="567"/>
      <c r="R15" s="567"/>
      <c r="S15" s="567"/>
      <c r="T15" s="567"/>
      <c r="U15" s="568"/>
      <c r="V15" s="567"/>
      <c r="W15" s="569"/>
      <c r="X15" s="570"/>
      <c r="Y15" s="570"/>
      <c r="Z15" s="569"/>
      <c r="AA15" s="571"/>
      <c r="AB15" s="572"/>
    </row>
    <row r="16" spans="1:28" ht="21.75" customHeight="1">
      <c r="A16" s="546"/>
      <c r="B16" s="547"/>
      <c r="C16" s="538" t="s">
        <v>1813</v>
      </c>
      <c r="D16" s="546" t="s">
        <v>1905</v>
      </c>
      <c r="E16" s="563">
        <v>150000</v>
      </c>
      <c r="F16" s="563"/>
      <c r="G16" s="551">
        <v>1</v>
      </c>
      <c r="H16" s="611" t="s">
        <v>462</v>
      </c>
      <c r="I16" s="612">
        <f t="shared" si="0"/>
        <v>150000</v>
      </c>
      <c r="J16" s="545" t="s">
        <v>1843</v>
      </c>
      <c r="K16" s="580" t="s">
        <v>1892</v>
      </c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</row>
    <row r="17" spans="1:11" s="473" customFormat="1" ht="21.75" customHeight="1">
      <c r="A17" s="623"/>
      <c r="B17" s="623"/>
      <c r="C17" s="538" t="s">
        <v>1815</v>
      </c>
      <c r="D17" s="624" t="s">
        <v>1906</v>
      </c>
      <c r="E17" s="540">
        <v>270000</v>
      </c>
      <c r="F17" s="540"/>
      <c r="G17" s="551">
        <v>1</v>
      </c>
      <c r="H17" s="611" t="s">
        <v>462</v>
      </c>
      <c r="I17" s="612">
        <f t="shared" si="0"/>
        <v>270000</v>
      </c>
      <c r="J17" s="545" t="s">
        <v>1843</v>
      </c>
      <c r="K17" s="580" t="s">
        <v>1892</v>
      </c>
    </row>
    <row r="18" spans="1:11" s="473" customFormat="1" ht="21.75" customHeight="1">
      <c r="A18" s="562"/>
      <c r="B18" s="614"/>
      <c r="C18" s="538" t="s">
        <v>1817</v>
      </c>
      <c r="D18" s="562" t="s">
        <v>1907</v>
      </c>
      <c r="E18" s="563">
        <v>100000</v>
      </c>
      <c r="F18" s="540"/>
      <c r="G18" s="551">
        <v>1</v>
      </c>
      <c r="H18" s="611" t="s">
        <v>462</v>
      </c>
      <c r="I18" s="612">
        <f t="shared" si="0"/>
        <v>100000</v>
      </c>
      <c r="J18" s="545" t="s">
        <v>1843</v>
      </c>
      <c r="K18" s="580" t="s">
        <v>1892</v>
      </c>
    </row>
    <row r="19" spans="1:28" ht="21.75" customHeight="1">
      <c r="A19" s="562"/>
      <c r="B19" s="625"/>
      <c r="C19" s="538" t="s">
        <v>1819</v>
      </c>
      <c r="D19" s="562" t="s">
        <v>1908</v>
      </c>
      <c r="E19" s="621">
        <v>98000</v>
      </c>
      <c r="F19" s="621"/>
      <c r="G19" s="551">
        <v>1</v>
      </c>
      <c r="H19" s="611" t="s">
        <v>462</v>
      </c>
      <c r="I19" s="612">
        <f t="shared" si="0"/>
        <v>98000</v>
      </c>
      <c r="J19" s="545" t="s">
        <v>1765</v>
      </c>
      <c r="K19" s="551" t="s">
        <v>1892</v>
      </c>
      <c r="L19" s="567"/>
      <c r="M19" s="567"/>
      <c r="N19" s="567"/>
      <c r="O19" s="567"/>
      <c r="P19" s="567"/>
      <c r="Q19" s="567"/>
      <c r="R19" s="567"/>
      <c r="S19" s="567"/>
      <c r="T19" s="567"/>
      <c r="U19" s="568"/>
      <c r="V19" s="567"/>
      <c r="W19" s="569"/>
      <c r="X19" s="570"/>
      <c r="Y19" s="570"/>
      <c r="Z19" s="569"/>
      <c r="AA19" s="571"/>
      <c r="AB19" s="572"/>
    </row>
    <row r="20" spans="1:11" ht="21" customHeight="1">
      <c r="A20" s="562"/>
      <c r="B20" s="547"/>
      <c r="C20" s="538" t="s">
        <v>1821</v>
      </c>
      <c r="D20" s="562" t="s">
        <v>1909</v>
      </c>
      <c r="E20" s="621">
        <v>58800</v>
      </c>
      <c r="F20" s="621"/>
      <c r="G20" s="551">
        <v>1</v>
      </c>
      <c r="H20" s="611" t="s">
        <v>462</v>
      </c>
      <c r="I20" s="612">
        <f t="shared" si="0"/>
        <v>58800</v>
      </c>
      <c r="J20" s="545" t="s">
        <v>1841</v>
      </c>
      <c r="K20" s="611" t="s">
        <v>1892</v>
      </c>
    </row>
    <row r="21" spans="1:11" ht="18.75" customHeight="1">
      <c r="A21" s="562"/>
      <c r="B21" s="547"/>
      <c r="C21" s="538" t="s">
        <v>1823</v>
      </c>
      <c r="D21" s="562" t="s">
        <v>1910</v>
      </c>
      <c r="E21" s="621">
        <v>50000</v>
      </c>
      <c r="F21" s="621"/>
      <c r="G21" s="551">
        <v>1</v>
      </c>
      <c r="H21" s="611" t="s">
        <v>462</v>
      </c>
      <c r="I21" s="612">
        <f t="shared" si="0"/>
        <v>50000</v>
      </c>
      <c r="J21" s="545" t="s">
        <v>1841</v>
      </c>
      <c r="K21" s="551" t="s">
        <v>1892</v>
      </c>
    </row>
    <row r="22" spans="1:11" s="627" customFormat="1" ht="21.75" customHeight="1">
      <c r="A22" s="481"/>
      <c r="B22" s="623"/>
      <c r="C22" s="538" t="s">
        <v>1825</v>
      </c>
      <c r="D22" s="626" t="s">
        <v>1911</v>
      </c>
      <c r="E22" s="548">
        <v>24950</v>
      </c>
      <c r="F22" s="548"/>
      <c r="G22" s="547">
        <v>1</v>
      </c>
      <c r="H22" s="620" t="s">
        <v>462</v>
      </c>
      <c r="I22" s="612">
        <f t="shared" si="0"/>
        <v>24950</v>
      </c>
      <c r="J22" s="555" t="s">
        <v>1912</v>
      </c>
      <c r="K22" s="578" t="s">
        <v>1892</v>
      </c>
    </row>
    <row r="23" spans="1:28" ht="21.75" customHeight="1">
      <c r="A23" s="562"/>
      <c r="B23" s="628"/>
      <c r="C23" s="538" t="s">
        <v>1827</v>
      </c>
      <c r="D23" s="562" t="s">
        <v>1913</v>
      </c>
      <c r="E23" s="621">
        <v>95000</v>
      </c>
      <c r="F23" s="621"/>
      <c r="G23" s="551">
        <v>2</v>
      </c>
      <c r="H23" s="611" t="s">
        <v>462</v>
      </c>
      <c r="I23" s="612">
        <f t="shared" si="0"/>
        <v>190000</v>
      </c>
      <c r="J23" s="545" t="s">
        <v>1914</v>
      </c>
      <c r="K23" s="551" t="s">
        <v>1892</v>
      </c>
      <c r="L23" s="567"/>
      <c r="M23" s="567"/>
      <c r="N23" s="567"/>
      <c r="O23" s="567"/>
      <c r="P23" s="567"/>
      <c r="Q23" s="567"/>
      <c r="R23" s="567"/>
      <c r="S23" s="567"/>
      <c r="T23" s="567"/>
      <c r="U23" s="567"/>
      <c r="V23" s="567"/>
      <c r="W23" s="567"/>
      <c r="X23" s="567"/>
      <c r="Y23" s="567"/>
      <c r="Z23" s="567"/>
      <c r="AA23" s="567"/>
      <c r="AB23" s="567"/>
    </row>
    <row r="24" spans="1:28" ht="21.75" customHeight="1">
      <c r="A24" s="613"/>
      <c r="B24" s="614"/>
      <c r="C24" s="538" t="s">
        <v>1829</v>
      </c>
      <c r="D24" s="479" t="s">
        <v>1770</v>
      </c>
      <c r="E24" s="484">
        <v>10000</v>
      </c>
      <c r="F24" s="629"/>
      <c r="G24" s="551">
        <v>1</v>
      </c>
      <c r="H24" s="611" t="s">
        <v>1762</v>
      </c>
      <c r="I24" s="612">
        <f t="shared" si="0"/>
        <v>10000</v>
      </c>
      <c r="J24" s="545" t="s">
        <v>1843</v>
      </c>
      <c r="K24" s="551" t="s">
        <v>1892</v>
      </c>
      <c r="L24" s="567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</row>
    <row r="25" spans="1:28" ht="21.75" customHeight="1">
      <c r="A25" s="613"/>
      <c r="B25" s="614"/>
      <c r="C25" s="538" t="s">
        <v>1833</v>
      </c>
      <c r="D25" s="481" t="s">
        <v>1915</v>
      </c>
      <c r="E25" s="491">
        <v>85000</v>
      </c>
      <c r="F25" s="629"/>
      <c r="G25" s="551">
        <v>1</v>
      </c>
      <c r="H25" s="611" t="s">
        <v>1762</v>
      </c>
      <c r="I25" s="612">
        <f t="shared" si="0"/>
        <v>85000</v>
      </c>
      <c r="J25" s="545" t="s">
        <v>1843</v>
      </c>
      <c r="K25" s="551" t="s">
        <v>1892</v>
      </c>
      <c r="L25" s="567"/>
      <c r="M25" s="567"/>
      <c r="N25" s="567"/>
      <c r="O25" s="567"/>
      <c r="P25" s="567"/>
      <c r="Q25" s="567"/>
      <c r="R25" s="567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</row>
    <row r="26" spans="1:28" ht="36" customHeight="1">
      <c r="A26" s="613"/>
      <c r="B26" s="614"/>
      <c r="C26" s="538" t="s">
        <v>1835</v>
      </c>
      <c r="D26" s="630" t="s">
        <v>1916</v>
      </c>
      <c r="E26" s="631">
        <v>1500000</v>
      </c>
      <c r="F26" s="632"/>
      <c r="G26" s="633">
        <v>1</v>
      </c>
      <c r="H26" s="634" t="s">
        <v>1762</v>
      </c>
      <c r="I26" s="612">
        <f t="shared" si="0"/>
        <v>1500000</v>
      </c>
      <c r="J26" s="545" t="s">
        <v>1917</v>
      </c>
      <c r="K26" s="635"/>
      <c r="L26" s="567"/>
      <c r="M26" s="567"/>
      <c r="N26" s="567"/>
      <c r="O26" s="567"/>
      <c r="P26" s="567"/>
      <c r="Q26" s="567"/>
      <c r="R26" s="567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</row>
    <row r="27" spans="1:12" s="473" customFormat="1" ht="21.75" customHeight="1">
      <c r="A27" s="479"/>
      <c r="B27" s="622"/>
      <c r="C27" s="538"/>
      <c r="D27" s="562"/>
      <c r="E27" s="563"/>
      <c r="F27" s="540"/>
      <c r="G27" s="551"/>
      <c r="H27" s="611"/>
      <c r="I27" s="636">
        <f>SUM(I5:I26)</f>
        <v>4098750</v>
      </c>
      <c r="J27" s="545"/>
      <c r="K27" s="637"/>
      <c r="L27" s="498"/>
    </row>
    <row r="28" spans="8:9" ht="21.75" customHeight="1">
      <c r="H28" s="567"/>
      <c r="I28" s="569"/>
    </row>
    <row r="29" spans="8:9" ht="21.75" customHeight="1">
      <c r="H29" s="567"/>
      <c r="I29" s="569"/>
    </row>
    <row r="30" spans="8:9" ht="21.75" customHeight="1">
      <c r="H30" s="567"/>
      <c r="I30" s="569"/>
    </row>
    <row r="31" spans="8:9" ht="21.75" customHeight="1">
      <c r="H31" s="567"/>
      <c r="I31" s="569"/>
    </row>
    <row r="32" spans="4:9" ht="21.75" customHeight="1">
      <c r="D32" s="473"/>
      <c r="H32" s="567"/>
      <c r="I32" s="567"/>
    </row>
    <row r="33" spans="8:9" ht="21.75" customHeight="1">
      <c r="H33" s="567"/>
      <c r="I33" s="567"/>
    </row>
    <row r="34" spans="8:9" ht="21.75" customHeight="1">
      <c r="H34" s="567"/>
      <c r="I34" s="567"/>
    </row>
    <row r="35" spans="8:9" ht="21.75" customHeight="1">
      <c r="H35" s="567"/>
      <c r="I35" s="567"/>
    </row>
    <row r="36" spans="8:9" ht="21.75" customHeight="1">
      <c r="H36" s="567"/>
      <c r="I36" s="567"/>
    </row>
    <row r="37" spans="8:9" ht="21.75" customHeight="1">
      <c r="H37" s="567"/>
      <c r="I37" s="567"/>
    </row>
    <row r="38" spans="8:9" ht="21.75" customHeight="1">
      <c r="H38" s="567"/>
      <c r="I38" s="567"/>
    </row>
    <row r="39" spans="8:9" ht="21.75" customHeight="1">
      <c r="H39" s="567"/>
      <c r="I39" s="567"/>
    </row>
  </sheetData>
  <sheetProtection/>
  <mergeCells count="2">
    <mergeCell ref="A2:J2"/>
    <mergeCell ref="G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</cp:lastModifiedBy>
  <cp:lastPrinted>2016-11-23T07:09:43Z</cp:lastPrinted>
  <dcterms:created xsi:type="dcterms:W3CDTF">2016-08-24T03:23:33Z</dcterms:created>
  <dcterms:modified xsi:type="dcterms:W3CDTF">2017-02-20T04:07:08Z</dcterms:modified>
  <cp:category/>
  <cp:version/>
  <cp:contentType/>
  <cp:contentStatus/>
</cp:coreProperties>
</file>